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175" yWindow="15" windowWidth="17400" windowHeight="11760" tabRatio="736" activeTab="4"/>
  </bookViews>
  <sheets>
    <sheet name="Precipitaciones" sheetId="2" r:id="rId1"/>
    <sheet name="Rendimientos" sheetId="3" r:id="rId2"/>
    <sheet name="Análisis de Precipitaciones" sheetId="4" r:id="rId3"/>
    <sheet name="Análisis ZONA D" sheetId="5" r:id="rId4"/>
    <sheet name="Correlacion Zona D" sheetId="6" r:id="rId5"/>
  </sheets>
  <calcPr calcId="125725"/>
</workbook>
</file>

<file path=xl/calcChain.xml><?xml version="1.0" encoding="utf-8"?>
<calcChain xmlns="http://schemas.openxmlformats.org/spreadsheetml/2006/main">
  <c r="B21" i="5"/>
  <c r="B20"/>
  <c r="B19"/>
  <c r="B18"/>
  <c r="B17"/>
  <c r="B16"/>
  <c r="B15"/>
  <c r="B14"/>
  <c r="B13"/>
  <c r="B12"/>
  <c r="B11"/>
  <c r="B10"/>
  <c r="B9"/>
  <c r="B8"/>
  <c r="B5" i="6" s="1"/>
  <c r="B6" i="5"/>
  <c r="B7"/>
  <c r="B4" i="6" s="1"/>
  <c r="B6"/>
  <c r="B7"/>
  <c r="B8"/>
  <c r="B9"/>
  <c r="B10"/>
  <c r="B11"/>
  <c r="B12"/>
  <c r="B13"/>
  <c r="B14"/>
  <c r="B15"/>
  <c r="B16"/>
  <c r="B17"/>
  <c r="B18"/>
  <c r="B3"/>
  <c r="BC2" i="2"/>
  <c r="I40" i="6" l="1"/>
  <c r="E40"/>
  <c r="G40"/>
  <c r="J40"/>
  <c r="L40"/>
  <c r="N40"/>
  <c r="P40"/>
  <c r="R40"/>
  <c r="T40"/>
  <c r="V40"/>
  <c r="B40"/>
  <c r="D40"/>
  <c r="F40"/>
  <c r="H40"/>
  <c r="K40"/>
  <c r="M40"/>
  <c r="O40"/>
  <c r="Q40"/>
  <c r="S40"/>
  <c r="U40"/>
  <c r="C40"/>
  <c r="H18"/>
  <c r="H17"/>
  <c r="H16"/>
  <c r="H15"/>
  <c r="H14"/>
  <c r="H13"/>
  <c r="H12"/>
  <c r="H11"/>
  <c r="H10"/>
  <c r="H9"/>
  <c r="H8"/>
  <c r="H7"/>
  <c r="H6"/>
  <c r="H5"/>
  <c r="H4"/>
  <c r="H3"/>
  <c r="H19" s="1"/>
  <c r="G18"/>
  <c r="G17"/>
  <c r="G16"/>
  <c r="G15"/>
  <c r="G14"/>
  <c r="G13"/>
  <c r="G12"/>
  <c r="G11"/>
  <c r="G10"/>
  <c r="G9"/>
  <c r="G8"/>
  <c r="G7"/>
  <c r="G6"/>
  <c r="G5"/>
  <c r="G4"/>
  <c r="G3"/>
  <c r="G19" s="1"/>
  <c r="F18"/>
  <c r="F17"/>
  <c r="F16"/>
  <c r="F15"/>
  <c r="F14"/>
  <c r="F13"/>
  <c r="F12"/>
  <c r="F11"/>
  <c r="F10"/>
  <c r="F9"/>
  <c r="F8"/>
  <c r="F7"/>
  <c r="F6"/>
  <c r="F5"/>
  <c r="F4"/>
  <c r="F3"/>
  <c r="E18"/>
  <c r="E17"/>
  <c r="E16"/>
  <c r="E15"/>
  <c r="E14"/>
  <c r="E13"/>
  <c r="E12"/>
  <c r="E11"/>
  <c r="E10"/>
  <c r="E9"/>
  <c r="E8"/>
  <c r="E7"/>
  <c r="E6"/>
  <c r="E5"/>
  <c r="E4"/>
  <c r="E3"/>
  <c r="E19" s="1"/>
  <c r="D18"/>
  <c r="D17"/>
  <c r="D16"/>
  <c r="D15"/>
  <c r="D14"/>
  <c r="D13"/>
  <c r="D12"/>
  <c r="D11"/>
  <c r="D10"/>
  <c r="D9"/>
  <c r="D8"/>
  <c r="D7"/>
  <c r="D6"/>
  <c r="D5"/>
  <c r="D4"/>
  <c r="D3"/>
  <c r="D19" s="1"/>
  <c r="C18"/>
  <c r="C17"/>
  <c r="C16"/>
  <c r="C15"/>
  <c r="C14"/>
  <c r="C13"/>
  <c r="C12"/>
  <c r="C11"/>
  <c r="C10"/>
  <c r="C9"/>
  <c r="C8"/>
  <c r="C7"/>
  <c r="C6"/>
  <c r="C5"/>
  <c r="C4"/>
  <c r="C3"/>
  <c r="C19" s="1"/>
  <c r="F19" l="1"/>
  <c r="B23" i="5"/>
  <c r="B22"/>
  <c r="BD19" i="2"/>
  <c r="BE19"/>
  <c r="BF19"/>
  <c r="BG19"/>
  <c r="BH19"/>
  <c r="BI19"/>
  <c r="BJ19"/>
  <c r="BK19"/>
  <c r="BL19"/>
  <c r="BM19"/>
  <c r="BN19"/>
  <c r="BO19"/>
  <c r="BP19"/>
  <c r="BQ19"/>
  <c r="BR19"/>
  <c r="BD20"/>
  <c r="BE20"/>
  <c r="BF20"/>
  <c r="BG20"/>
  <c r="BH20"/>
  <c r="BI20"/>
  <c r="BJ20"/>
  <c r="BK20"/>
  <c r="BL20"/>
  <c r="BM20"/>
  <c r="BN20"/>
  <c r="BO20"/>
  <c r="BP20"/>
  <c r="BQ20"/>
  <c r="BR20"/>
  <c r="BD21"/>
  <c r="BE21"/>
  <c r="BF21"/>
  <c r="BG21"/>
  <c r="BH21"/>
  <c r="BI21"/>
  <c r="BJ21"/>
  <c r="BK21"/>
  <c r="BL21"/>
  <c r="BM21"/>
  <c r="BN21"/>
  <c r="BO21"/>
  <c r="BP21"/>
  <c r="BQ21"/>
  <c r="BR21"/>
  <c r="BD22"/>
  <c r="BE22"/>
  <c r="BF22"/>
  <c r="BG22"/>
  <c r="BH22"/>
  <c r="BI22"/>
  <c r="BJ22"/>
  <c r="BK22"/>
  <c r="BL22"/>
  <c r="BM22"/>
  <c r="BN22"/>
  <c r="BO22"/>
  <c r="BP22"/>
  <c r="BQ22"/>
  <c r="BR22"/>
  <c r="BD23"/>
  <c r="BE23"/>
  <c r="BF23"/>
  <c r="BG23"/>
  <c r="BH23"/>
  <c r="BI23"/>
  <c r="BJ23"/>
  <c r="BK23"/>
  <c r="BL23"/>
  <c r="BM23"/>
  <c r="BN23"/>
  <c r="BO23"/>
  <c r="BP23"/>
  <c r="BQ23"/>
  <c r="BR23"/>
  <c r="BD24"/>
  <c r="BE24"/>
  <c r="BF24"/>
  <c r="BG24"/>
  <c r="BH24"/>
  <c r="BI24"/>
  <c r="BJ24"/>
  <c r="BK24"/>
  <c r="BL24"/>
  <c r="BM24"/>
  <c r="BN24"/>
  <c r="BO24"/>
  <c r="BP24"/>
  <c r="BQ24"/>
  <c r="BR24"/>
  <c r="BD25"/>
  <c r="BE25"/>
  <c r="BF25"/>
  <c r="BG25"/>
  <c r="BH25"/>
  <c r="BI25"/>
  <c r="BJ25"/>
  <c r="BK25"/>
  <c r="BL25"/>
  <c r="BM25"/>
  <c r="BN25"/>
  <c r="BO25"/>
  <c r="BP25"/>
  <c r="BQ25"/>
  <c r="BR25"/>
  <c r="BD26"/>
  <c r="BE26"/>
  <c r="BF26"/>
  <c r="BG26"/>
  <c r="BH26"/>
  <c r="BI26"/>
  <c r="BJ26"/>
  <c r="BK26"/>
  <c r="BL26"/>
  <c r="BM26"/>
  <c r="BN26"/>
  <c r="BO26"/>
  <c r="BP26"/>
  <c r="BQ26"/>
  <c r="BR26"/>
  <c r="BD27"/>
  <c r="BE27"/>
  <c r="BF27"/>
  <c r="BG27"/>
  <c r="BH27"/>
  <c r="BI27"/>
  <c r="BJ27"/>
  <c r="BK27"/>
  <c r="BL27"/>
  <c r="BM27"/>
  <c r="BN27"/>
  <c r="BO27"/>
  <c r="BP27"/>
  <c r="BQ27"/>
  <c r="BR27"/>
  <c r="BD28"/>
  <c r="BE28"/>
  <c r="BF28"/>
  <c r="BG28"/>
  <c r="BH28"/>
  <c r="BI28"/>
  <c r="BJ28"/>
  <c r="BK28"/>
  <c r="BL28"/>
  <c r="BM28"/>
  <c r="BN28"/>
  <c r="BO28"/>
  <c r="BP28"/>
  <c r="BQ28"/>
  <c r="BR28"/>
  <c r="BD29"/>
  <c r="BE29"/>
  <c r="BF29"/>
  <c r="BG29"/>
  <c r="BH29"/>
  <c r="BI29"/>
  <c r="BJ29"/>
  <c r="BK29"/>
  <c r="BL29"/>
  <c r="BM29"/>
  <c r="BN29"/>
  <c r="BO29"/>
  <c r="BP29"/>
  <c r="BQ29"/>
  <c r="BR29"/>
  <c r="BD30"/>
  <c r="BE30"/>
  <c r="BF30"/>
  <c r="BG30"/>
  <c r="BH30"/>
  <c r="BI30"/>
  <c r="BJ30"/>
  <c r="BK30"/>
  <c r="BL30"/>
  <c r="BM30"/>
  <c r="BN30"/>
  <c r="BO30"/>
  <c r="BP30"/>
  <c r="BQ30"/>
  <c r="BR30"/>
  <c r="BD31"/>
  <c r="BE31"/>
  <c r="BF31"/>
  <c r="BG31"/>
  <c r="BH31"/>
  <c r="BI31"/>
  <c r="BJ31"/>
  <c r="BK31"/>
  <c r="BL31"/>
  <c r="BM31"/>
  <c r="BN31"/>
  <c r="BO31"/>
  <c r="BP31"/>
  <c r="BQ31"/>
  <c r="BR31"/>
  <c r="BD32"/>
  <c r="BE32"/>
  <c r="BF32"/>
  <c r="BG32"/>
  <c r="BH32"/>
  <c r="BI32"/>
  <c r="BJ32"/>
  <c r="BK32"/>
  <c r="BL32"/>
  <c r="BM32"/>
  <c r="BN32"/>
  <c r="BO32"/>
  <c r="BP32"/>
  <c r="BQ32"/>
  <c r="BR32"/>
  <c r="BD33"/>
  <c r="BE33"/>
  <c r="BF33"/>
  <c r="BG33"/>
  <c r="BH33"/>
  <c r="BI33"/>
  <c r="BJ33"/>
  <c r="BK33"/>
  <c r="BL33"/>
  <c r="BM33"/>
  <c r="BN33"/>
  <c r="BO33"/>
  <c r="BP33"/>
  <c r="BQ33"/>
  <c r="BR33"/>
  <c r="BD34"/>
  <c r="BE34"/>
  <c r="BF34"/>
  <c r="BG34"/>
  <c r="BH34"/>
  <c r="BI34"/>
  <c r="BJ34"/>
  <c r="BK34"/>
  <c r="BL34"/>
  <c r="BM34"/>
  <c r="BN34"/>
  <c r="BO34"/>
  <c r="BP34"/>
  <c r="BQ34"/>
  <c r="BR34"/>
  <c r="BD35"/>
  <c r="BE35"/>
  <c r="BF35"/>
  <c r="BG35"/>
  <c r="BH35"/>
  <c r="BI35"/>
  <c r="BJ35"/>
  <c r="BK35"/>
  <c r="BL35"/>
  <c r="BM35"/>
  <c r="BN35"/>
  <c r="BO35"/>
  <c r="BP35"/>
  <c r="BQ35"/>
  <c r="BR35"/>
  <c r="BD36"/>
  <c r="BE36"/>
  <c r="BF36"/>
  <c r="BG36"/>
  <c r="BH36"/>
  <c r="BI36"/>
  <c r="BJ36"/>
  <c r="BK36"/>
  <c r="BL36"/>
  <c r="BM36"/>
  <c r="BN36"/>
  <c r="BO36"/>
  <c r="BP36"/>
  <c r="BQ36"/>
  <c r="BR36"/>
  <c r="BD37"/>
  <c r="BE37"/>
  <c r="BF37"/>
  <c r="BG37"/>
  <c r="BH37"/>
  <c r="BI37"/>
  <c r="BJ37"/>
  <c r="BK37"/>
  <c r="BL37"/>
  <c r="BM37"/>
  <c r="BN37"/>
  <c r="BO37"/>
  <c r="BP37"/>
  <c r="BQ37"/>
  <c r="BR37"/>
  <c r="BD38"/>
  <c r="BE38"/>
  <c r="BF38"/>
  <c r="BG38"/>
  <c r="BH38"/>
  <c r="BI38"/>
  <c r="BJ38"/>
  <c r="BK38"/>
  <c r="BL38"/>
  <c r="BM38"/>
  <c r="BN38"/>
  <c r="BO38"/>
  <c r="BP38"/>
  <c r="BQ38"/>
  <c r="BR38"/>
  <c r="BD39"/>
  <c r="BE39"/>
  <c r="BF39"/>
  <c r="BG39"/>
  <c r="BH39"/>
  <c r="BI39"/>
  <c r="BJ39"/>
  <c r="BK39"/>
  <c r="BL39"/>
  <c r="BM39"/>
  <c r="BN39"/>
  <c r="BO39"/>
  <c r="BP39"/>
  <c r="BQ39"/>
  <c r="BR39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E3"/>
  <c r="BF3"/>
  <c r="BG3"/>
  <c r="BH3"/>
  <c r="BI3"/>
  <c r="BJ3"/>
  <c r="BK3"/>
  <c r="BL3"/>
  <c r="BM3"/>
  <c r="BN3"/>
  <c r="BO3"/>
  <c r="BP3"/>
  <c r="BQ3"/>
  <c r="BR3"/>
  <c r="BE4"/>
  <c r="BF4"/>
  <c r="BG4"/>
  <c r="BH4"/>
  <c r="BI4"/>
  <c r="BJ4"/>
  <c r="BK4"/>
  <c r="BL4"/>
  <c r="BM4"/>
  <c r="BN4"/>
  <c r="BO4"/>
  <c r="BP4"/>
  <c r="BQ4"/>
  <c r="BR4"/>
  <c r="BE5"/>
  <c r="BF5"/>
  <c r="BG5"/>
  <c r="BH5"/>
  <c r="BI5"/>
  <c r="BJ5"/>
  <c r="BK5"/>
  <c r="BL5"/>
  <c r="BM5"/>
  <c r="BN5"/>
  <c r="BO5"/>
  <c r="BP5"/>
  <c r="BQ5"/>
  <c r="BR5"/>
  <c r="BE6"/>
  <c r="BF6"/>
  <c r="BG6"/>
  <c r="BH6"/>
  <c r="BI6"/>
  <c r="BJ6"/>
  <c r="BK6"/>
  <c r="BL6"/>
  <c r="BM6"/>
  <c r="BN6"/>
  <c r="BO6"/>
  <c r="BP6"/>
  <c r="BQ6"/>
  <c r="BR6"/>
  <c r="BE7"/>
  <c r="BF7"/>
  <c r="BG7"/>
  <c r="BH7"/>
  <c r="BI7"/>
  <c r="BJ7"/>
  <c r="BK7"/>
  <c r="BL7"/>
  <c r="BM7"/>
  <c r="BN7"/>
  <c r="BO7"/>
  <c r="BP7"/>
  <c r="BQ7"/>
  <c r="BR7"/>
  <c r="BE8"/>
  <c r="BF8"/>
  <c r="BG8"/>
  <c r="BH8"/>
  <c r="BI8"/>
  <c r="BJ8"/>
  <c r="BK8"/>
  <c r="BL8"/>
  <c r="BM8"/>
  <c r="BN8"/>
  <c r="BO8"/>
  <c r="BP8"/>
  <c r="BQ8"/>
  <c r="BR8"/>
  <c r="BE9"/>
  <c r="BF9"/>
  <c r="BG9"/>
  <c r="BH9"/>
  <c r="BI9"/>
  <c r="BJ9"/>
  <c r="BK9"/>
  <c r="BL9"/>
  <c r="BM9"/>
  <c r="BN9"/>
  <c r="BO9"/>
  <c r="BP9"/>
  <c r="BQ9"/>
  <c r="BR9"/>
  <c r="BE10"/>
  <c r="BF10"/>
  <c r="BG10"/>
  <c r="BH10"/>
  <c r="BI10"/>
  <c r="BJ10"/>
  <c r="BK10"/>
  <c r="BL10"/>
  <c r="BM10"/>
  <c r="BN10"/>
  <c r="BO10"/>
  <c r="BP10"/>
  <c r="BQ10"/>
  <c r="BR10"/>
  <c r="BE11"/>
  <c r="BF11"/>
  <c r="BG11"/>
  <c r="BH11"/>
  <c r="BI11"/>
  <c r="BJ11"/>
  <c r="BK11"/>
  <c r="BL11"/>
  <c r="BM11"/>
  <c r="BN11"/>
  <c r="BO11"/>
  <c r="BP11"/>
  <c r="BQ11"/>
  <c r="BR11"/>
  <c r="BE12"/>
  <c r="BF12"/>
  <c r="BG12"/>
  <c r="BH12"/>
  <c r="BI12"/>
  <c r="BJ12"/>
  <c r="BK12"/>
  <c r="BL12"/>
  <c r="BM12"/>
  <c r="BN12"/>
  <c r="BO12"/>
  <c r="BP12"/>
  <c r="BQ12"/>
  <c r="BR12"/>
  <c r="BE13"/>
  <c r="BF13"/>
  <c r="BG13"/>
  <c r="BH13"/>
  <c r="BI13"/>
  <c r="BJ13"/>
  <c r="BK13"/>
  <c r="BL13"/>
  <c r="BM13"/>
  <c r="BN13"/>
  <c r="BO13"/>
  <c r="BP13"/>
  <c r="BQ13"/>
  <c r="BR13"/>
  <c r="BE2"/>
  <c r="BF2"/>
  <c r="BG2"/>
  <c r="BH2"/>
  <c r="BI2"/>
  <c r="BJ2"/>
  <c r="BK2"/>
  <c r="BL2"/>
  <c r="BM2"/>
  <c r="BN2"/>
  <c r="BO2"/>
  <c r="BP2"/>
  <c r="BQ2"/>
  <c r="BR2"/>
  <c r="BD3"/>
  <c r="BD4"/>
  <c r="BD5"/>
  <c r="BD6"/>
  <c r="BD7"/>
  <c r="BD8"/>
  <c r="BD9"/>
  <c r="BD10"/>
  <c r="BD11"/>
  <c r="BD12"/>
  <c r="BD13"/>
  <c r="BD2"/>
  <c r="BC3"/>
  <c r="BC4"/>
  <c r="BC5"/>
  <c r="BC6"/>
  <c r="BC7"/>
  <c r="BC8"/>
  <c r="BC9"/>
  <c r="BC10"/>
  <c r="BC11"/>
  <c r="BC12"/>
  <c r="BC13"/>
  <c r="H6" i="4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"/>
  <c r="H4"/>
  <c r="H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"/>
  <c r="G4"/>
  <c r="G5"/>
  <c r="G6"/>
  <c r="G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4"/>
  <c r="E3"/>
  <c r="H2"/>
  <c r="G2"/>
  <c r="F2"/>
  <c r="E2"/>
  <c r="C21" i="5" l="1"/>
  <c r="C19"/>
  <c r="C17"/>
  <c r="C15"/>
  <c r="C13"/>
  <c r="C11"/>
  <c r="C9"/>
  <c r="C7"/>
  <c r="C6"/>
  <c r="C20"/>
  <c r="C18"/>
  <c r="C16"/>
  <c r="C14"/>
  <c r="C12"/>
  <c r="C10"/>
  <c r="C8"/>
  <c r="E10" l="1"/>
  <c r="G10" s="1"/>
  <c r="D10"/>
  <c r="F10" s="1"/>
  <c r="E14"/>
  <c r="G14" s="1"/>
  <c r="D14"/>
  <c r="F14" s="1"/>
  <c r="E18"/>
  <c r="G18" s="1"/>
  <c r="D18"/>
  <c r="F18" s="1"/>
  <c r="E6"/>
  <c r="G6" s="1"/>
  <c r="D6"/>
  <c r="F6" s="1"/>
  <c r="E9"/>
  <c r="G9" s="1"/>
  <c r="D9"/>
  <c r="F9" s="1"/>
  <c r="E13"/>
  <c r="G13" s="1"/>
  <c r="D13"/>
  <c r="F13" s="1"/>
  <c r="E17"/>
  <c r="G17" s="1"/>
  <c r="D17"/>
  <c r="F17" s="1"/>
  <c r="E21"/>
  <c r="G21" s="1"/>
  <c r="D21"/>
  <c r="F21" s="1"/>
  <c r="E8"/>
  <c r="G8" s="1"/>
  <c r="D8"/>
  <c r="F8" s="1"/>
  <c r="E12"/>
  <c r="G12" s="1"/>
  <c r="D12"/>
  <c r="F12" s="1"/>
  <c r="E16"/>
  <c r="G16" s="1"/>
  <c r="D16"/>
  <c r="F16" s="1"/>
  <c r="E20"/>
  <c r="G20" s="1"/>
  <c r="D20"/>
  <c r="F20" s="1"/>
  <c r="E7"/>
  <c r="G7" s="1"/>
  <c r="D7"/>
  <c r="F7" s="1"/>
  <c r="E11"/>
  <c r="G11" s="1"/>
  <c r="D11"/>
  <c r="F11" s="1"/>
  <c r="E15"/>
  <c r="G15" s="1"/>
  <c r="D15"/>
  <c r="F15" s="1"/>
  <c r="E19"/>
  <c r="G19" s="1"/>
  <c r="D19"/>
  <c r="F19" s="1"/>
</calcChain>
</file>

<file path=xl/comments1.xml><?xml version="1.0" encoding="utf-8"?>
<comments xmlns="http://schemas.openxmlformats.org/spreadsheetml/2006/main">
  <authors>
    <author>tiltana0</author>
  </authors>
  <commentList>
    <comment ref="BC36" authorId="0">
      <text>
        <r>
          <rPr>
            <b/>
            <sz val="8"/>
            <color indexed="81"/>
            <rFont val="Tahoma"/>
            <charset val="1"/>
          </rPr>
          <t>tiltana0:</t>
        </r>
        <r>
          <rPr>
            <sz val="8"/>
            <color indexed="81"/>
            <rFont val="Tahoma"/>
            <charset val="1"/>
          </rPr>
          <t xml:space="preserve">
Por qué pongo 11 datos aqui?</t>
        </r>
      </text>
    </comment>
    <comment ref="BC39" authorId="0">
      <text>
        <r>
          <rPr>
            <b/>
            <sz val="8"/>
            <color indexed="81"/>
            <rFont val="Tahoma"/>
            <charset val="1"/>
          </rPr>
          <t>tiltana0:</t>
        </r>
        <r>
          <rPr>
            <sz val="8"/>
            <color indexed="81"/>
            <rFont val="Tahoma"/>
            <charset val="1"/>
          </rPr>
          <t xml:space="preserve">
Por qué pongo 11 datos aqui?</t>
        </r>
      </text>
    </comment>
  </commentList>
</comments>
</file>

<file path=xl/sharedStrings.xml><?xml version="1.0" encoding="utf-8"?>
<sst xmlns="http://schemas.openxmlformats.org/spreadsheetml/2006/main" count="140" uniqueCount="113">
  <si>
    <t>Mes</t>
  </si>
  <si>
    <t>Dia</t>
  </si>
  <si>
    <t>Nº Dias</t>
  </si>
  <si>
    <t>CULTIVO</t>
  </si>
  <si>
    <t>VARIABLES</t>
  </si>
  <si>
    <t>1996 - 1997</t>
  </si>
  <si>
    <t>1997 - 1998</t>
  </si>
  <si>
    <t>1998 - 1999</t>
  </si>
  <si>
    <t>1999 - 2000</t>
  </si>
  <si>
    <t>2000 - 2001</t>
  </si>
  <si>
    <t>2001 - 2002</t>
  </si>
  <si>
    <t>2002 - 2003</t>
  </si>
  <si>
    <t>2003 - 2004</t>
  </si>
  <si>
    <t>2004 - 2005</t>
  </si>
  <si>
    <t>2005 - 2006</t>
  </si>
  <si>
    <t>2006 - 2007</t>
  </si>
  <si>
    <t>2007 - 2008</t>
  </si>
  <si>
    <t>2008 - 2009</t>
  </si>
  <si>
    <t>2009-2010</t>
  </si>
  <si>
    <t>2010-2011</t>
  </si>
  <si>
    <t>Rendimiento (Kg./ha.)</t>
  </si>
  <si>
    <t>2010-2012</t>
  </si>
  <si>
    <t>y64</t>
  </si>
  <si>
    <t>y65</t>
  </si>
  <si>
    <t>y66</t>
  </si>
  <si>
    <t>y67</t>
  </si>
  <si>
    <t>y68</t>
  </si>
  <si>
    <t>y69</t>
  </si>
  <si>
    <t>y70</t>
  </si>
  <si>
    <t>y71</t>
  </si>
  <si>
    <t>y72</t>
  </si>
  <si>
    <t>y73</t>
  </si>
  <si>
    <t>y74</t>
  </si>
  <si>
    <t>y75</t>
  </si>
  <si>
    <t>y76</t>
  </si>
  <si>
    <t>y77</t>
  </si>
  <si>
    <t>y78</t>
  </si>
  <si>
    <t>y79</t>
  </si>
  <si>
    <t>y80</t>
  </si>
  <si>
    <t>y81</t>
  </si>
  <si>
    <t>y82</t>
  </si>
  <si>
    <t>y83</t>
  </si>
  <si>
    <t>y84</t>
  </si>
  <si>
    <t>y85</t>
  </si>
  <si>
    <t>y86</t>
  </si>
  <si>
    <t>y87</t>
  </si>
  <si>
    <t>y88</t>
  </si>
  <si>
    <t>y89</t>
  </si>
  <si>
    <t>y90</t>
  </si>
  <si>
    <t>y91</t>
  </si>
  <si>
    <t>y92</t>
  </si>
  <si>
    <t>y93</t>
  </si>
  <si>
    <t>y94</t>
  </si>
  <si>
    <t>y95</t>
  </si>
  <si>
    <t>y96</t>
  </si>
  <si>
    <t>y97</t>
  </si>
  <si>
    <t>y98</t>
  </si>
  <si>
    <t>y99</t>
  </si>
  <si>
    <t>y00</t>
  </si>
  <si>
    <t>y01</t>
  </si>
  <si>
    <t>y02</t>
  </si>
  <si>
    <t>y03</t>
  </si>
  <si>
    <t>y04</t>
  </si>
  <si>
    <t>y05</t>
  </si>
  <si>
    <t>y06</t>
  </si>
  <si>
    <t>y07</t>
  </si>
  <si>
    <t>y08</t>
  </si>
  <si>
    <t>y09</t>
  </si>
  <si>
    <t>y10</t>
  </si>
  <si>
    <t>y11</t>
  </si>
  <si>
    <t>y12</t>
  </si>
  <si>
    <t xml:space="preserve">AVENA </t>
  </si>
  <si>
    <t xml:space="preserve">ZONA </t>
  </si>
  <si>
    <t>ZONA D</t>
  </si>
  <si>
    <t>Fecha</t>
  </si>
  <si>
    <t>Promedio</t>
  </si>
  <si>
    <t>Max</t>
  </si>
  <si>
    <t>Min</t>
  </si>
  <si>
    <t>Mediana</t>
  </si>
  <si>
    <t>Tendencia</t>
  </si>
  <si>
    <t>Tendencia + 10%</t>
  </si>
  <si>
    <t>Tendencia - 10%</t>
  </si>
  <si>
    <t>&gt;+10</t>
  </si>
  <si>
    <t>&lt;-10</t>
  </si>
  <si>
    <t>Campaña Agrícola</t>
  </si>
  <si>
    <t>Rendimiento</t>
  </si>
  <si>
    <t>Anual Año Siembra</t>
  </si>
  <si>
    <t>Anual Año Cosecha</t>
  </si>
  <si>
    <t>Promedio Mensual</t>
  </si>
  <si>
    <t>Total Campaña Agrícola</t>
  </si>
  <si>
    <t>Promedio Fases Fenológicas</t>
  </si>
  <si>
    <t>Total Fases Fenológicas</t>
  </si>
  <si>
    <t>1 Sem Nov</t>
  </si>
  <si>
    <t>2 Sem Nov</t>
  </si>
  <si>
    <t>3 Sem Nov</t>
  </si>
  <si>
    <t>1 Sem Dic</t>
  </si>
  <si>
    <t>2 Sem Dic</t>
  </si>
  <si>
    <t>3 Sem Dic</t>
  </si>
  <si>
    <t>1 Sem Ene</t>
  </si>
  <si>
    <t>2 Sem Ene</t>
  </si>
  <si>
    <t>3 Sem Ene</t>
  </si>
  <si>
    <t>1 Sem Feb</t>
  </si>
  <si>
    <t>2 Sem Feb</t>
  </si>
  <si>
    <t>3 Sem Feb</t>
  </si>
  <si>
    <t>1 Sem Mar</t>
  </si>
  <si>
    <t>2 Sem Mar</t>
  </si>
  <si>
    <t>3 Sem Mar</t>
  </si>
  <si>
    <t>1 Sem Abr</t>
  </si>
  <si>
    <t>2 Sem Abr</t>
  </si>
  <si>
    <t>3 Sem Abr</t>
  </si>
  <si>
    <t>1 Sem May</t>
  </si>
  <si>
    <t>2 Sem May</t>
  </si>
  <si>
    <t>3 Sem May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</si>
</sst>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"/>
  </numFmts>
  <fonts count="12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2" fontId="0" fillId="0" borderId="3" xfId="0" applyNumberFormat="1" applyBorder="1"/>
    <xf numFmtId="1" fontId="1" fillId="0" borderId="6" xfId="0" applyNumberFormat="1" applyFont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vertical="center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/>
    <xf numFmtId="0" fontId="3" fillId="2" borderId="3" xfId="1" applyFont="1" applyFill="1" applyBorder="1"/>
    <xf numFmtId="0" fontId="3" fillId="2" borderId="4" xfId="1" applyFont="1" applyFill="1" applyBorder="1"/>
    <xf numFmtId="4" fontId="3" fillId="2" borderId="4" xfId="1" applyNumberFormat="1" applyFont="1" applyFill="1" applyBorder="1"/>
    <xf numFmtId="4" fontId="3" fillId="2" borderId="3" xfId="1" applyNumberFormat="1" applyFont="1" applyFill="1" applyBorder="1"/>
    <xf numFmtId="4" fontId="3" fillId="2" borderId="5" xfId="1" applyNumberFormat="1" applyFont="1" applyFill="1" applyBorder="1"/>
    <xf numFmtId="2" fontId="0" fillId="3" borderId="3" xfId="0" applyNumberFormat="1" applyFill="1" applyBorder="1" applyAlignment="1">
      <alignment horizontal="right" wrapText="1"/>
    </xf>
    <xf numFmtId="2" fontId="0" fillId="3" borderId="3" xfId="0" applyNumberFormat="1" applyFill="1" applyBorder="1"/>
    <xf numFmtId="2" fontId="5" fillId="3" borderId="3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0" xfId="0" applyFont="1" applyFill="1"/>
    <xf numFmtId="16" fontId="0" fillId="0" borderId="0" xfId="0" applyNumberFormat="1"/>
    <xf numFmtId="2" fontId="0" fillId="0" borderId="0" xfId="0" applyNumberFormat="1"/>
    <xf numFmtId="0" fontId="0" fillId="0" borderId="8" xfId="0" applyBorder="1"/>
    <xf numFmtId="4" fontId="0" fillId="0" borderId="8" xfId="0" applyNumberFormat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/>
    </xf>
    <xf numFmtId="0" fontId="6" fillId="0" borderId="10" xfId="1" applyFont="1" applyFill="1" applyBorder="1"/>
    <xf numFmtId="0" fontId="7" fillId="0" borderId="10" xfId="1" applyFont="1" applyFill="1" applyBorder="1"/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4" fontId="10" fillId="0" borderId="8" xfId="0" applyNumberFormat="1" applyFont="1" applyBorder="1"/>
    <xf numFmtId="4" fontId="10" fillId="0" borderId="3" xfId="0" applyNumberFormat="1" applyFont="1" applyBorder="1"/>
    <xf numFmtId="4" fontId="0" fillId="0" borderId="0" xfId="0" applyNumberFormat="1"/>
    <xf numFmtId="0" fontId="0" fillId="0" borderId="12" xfId="0" applyBorder="1"/>
    <xf numFmtId="16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1" fillId="0" borderId="0" xfId="0" applyNumberFormat="1" applyFont="1"/>
    <xf numFmtId="2" fontId="5" fillId="0" borderId="3" xfId="0" applyNumberFormat="1" applyFont="1" applyFill="1" applyBorder="1" applyAlignment="1">
      <alignment horizontal="right" wrapText="1"/>
    </xf>
    <xf numFmtId="0" fontId="0" fillId="4" borderId="3" xfId="0" applyFill="1" applyBorder="1"/>
    <xf numFmtId="164" fontId="0" fillId="0" borderId="3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0" fontId="0" fillId="0" borderId="3" xfId="0" applyFill="1" applyBorder="1"/>
    <xf numFmtId="16" fontId="0" fillId="0" borderId="3" xfId="0" applyNumberFormat="1" applyFont="1" applyBorder="1"/>
    <xf numFmtId="1" fontId="1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/>
    <xf numFmtId="0" fontId="0" fillId="0" borderId="8" xfId="0" applyFill="1" applyBorder="1"/>
    <xf numFmtId="2" fontId="1" fillId="0" borderId="3" xfId="0" applyNumberFormat="1" applyFont="1" applyFill="1" applyBorder="1"/>
    <xf numFmtId="0" fontId="0" fillId="0" borderId="0" xfId="0" applyFill="1"/>
    <xf numFmtId="9" fontId="0" fillId="0" borderId="0" xfId="0" applyNumberFormat="1" applyFill="1"/>
    <xf numFmtId="43" fontId="0" fillId="0" borderId="3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s-PE" sz="1800" b="1" i="0" baseline="0"/>
              <a:t>Precipitaciones en la Zona D</a:t>
            </a:r>
            <a:endParaRPr lang="es-PE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'Análisis de Precipitaciones'!$E$1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numRef>
              <c:f>'Análisis de Precipitaciones'!$A$2:$A$367</c:f>
              <c:numCache>
                <c:formatCode>dd\-mmm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'Análisis de Precipitaciones'!$E$2:$E$367</c:f>
              <c:numCache>
                <c:formatCode>0.00</c:formatCode>
                <c:ptCount val="366"/>
                <c:pt idx="0">
                  <c:v>5.2417852990250013</c:v>
                </c:pt>
                <c:pt idx="1">
                  <c:v>5.2802767960625001</c:v>
                </c:pt>
                <c:pt idx="2">
                  <c:v>5.867641216558332</c:v>
                </c:pt>
                <c:pt idx="3">
                  <c:v>3.9469312666208336</c:v>
                </c:pt>
                <c:pt idx="4">
                  <c:v>4.4763484249041658</c:v>
                </c:pt>
                <c:pt idx="5">
                  <c:v>4.8255197311854179</c:v>
                </c:pt>
                <c:pt idx="6">
                  <c:v>4.1605425773791671</c:v>
                </c:pt>
                <c:pt idx="7">
                  <c:v>3.6057277862979169</c:v>
                </c:pt>
                <c:pt idx="8">
                  <c:v>3.9546983989645845</c:v>
                </c:pt>
                <c:pt idx="9">
                  <c:v>4.9706845792562495</c:v>
                </c:pt>
                <c:pt idx="10">
                  <c:v>4.2726881274854165</c:v>
                </c:pt>
                <c:pt idx="11">
                  <c:v>4.5058754674770842</c:v>
                </c:pt>
                <c:pt idx="12">
                  <c:v>3.4109184054000008</c:v>
                </c:pt>
                <c:pt idx="13">
                  <c:v>6.0144239951020841</c:v>
                </c:pt>
                <c:pt idx="14">
                  <c:v>4.8007203964562493</c:v>
                </c:pt>
                <c:pt idx="15">
                  <c:v>4.8119172724020833</c:v>
                </c:pt>
                <c:pt idx="16">
                  <c:v>3.9105926394187507</c:v>
                </c:pt>
                <c:pt idx="17">
                  <c:v>3.510765722881251</c:v>
                </c:pt>
                <c:pt idx="18">
                  <c:v>3.7477067479249992</c:v>
                </c:pt>
                <c:pt idx="19">
                  <c:v>3.8202331717791655</c:v>
                </c:pt>
                <c:pt idx="20">
                  <c:v>6.4757201821916652</c:v>
                </c:pt>
                <c:pt idx="21">
                  <c:v>6.1333898822166661</c:v>
                </c:pt>
                <c:pt idx="22">
                  <c:v>4.1950591948541671</c:v>
                </c:pt>
                <c:pt idx="23">
                  <c:v>4.810342283577083</c:v>
                </c:pt>
                <c:pt idx="24">
                  <c:v>7.0058915739708327</c:v>
                </c:pt>
                <c:pt idx="25">
                  <c:v>5.3041566109666656</c:v>
                </c:pt>
                <c:pt idx="26">
                  <c:v>4.8728239483937505</c:v>
                </c:pt>
                <c:pt idx="27">
                  <c:v>4.7829030672375001</c:v>
                </c:pt>
                <c:pt idx="28">
                  <c:v>3.0100146643354169</c:v>
                </c:pt>
                <c:pt idx="29">
                  <c:v>3.6737711385104159</c:v>
                </c:pt>
                <c:pt idx="30">
                  <c:v>3.1978247222958323</c:v>
                </c:pt>
                <c:pt idx="31">
                  <c:v>3.3383314729770834</c:v>
                </c:pt>
                <c:pt idx="32">
                  <c:v>3.8948350058958336</c:v>
                </c:pt>
                <c:pt idx="33">
                  <c:v>5.5260000563187495</c:v>
                </c:pt>
                <c:pt idx="34">
                  <c:v>4.9233030879541664</c:v>
                </c:pt>
                <c:pt idx="35">
                  <c:v>3.3744541470749989</c:v>
                </c:pt>
                <c:pt idx="36">
                  <c:v>2.8462673081083332</c:v>
                </c:pt>
                <c:pt idx="37">
                  <c:v>5.3643661416604163</c:v>
                </c:pt>
                <c:pt idx="38">
                  <c:v>3.6339862011041664</c:v>
                </c:pt>
                <c:pt idx="39">
                  <c:v>4.2154253864749993</c:v>
                </c:pt>
                <c:pt idx="40">
                  <c:v>4.5256308181458333</c:v>
                </c:pt>
                <c:pt idx="41">
                  <c:v>5.6009956877416665</c:v>
                </c:pt>
                <c:pt idx="42">
                  <c:v>4.1233314833854164</c:v>
                </c:pt>
                <c:pt idx="43">
                  <c:v>4.3282210466479158</c:v>
                </c:pt>
                <c:pt idx="44">
                  <c:v>6.4529728012604179</c:v>
                </c:pt>
                <c:pt idx="45">
                  <c:v>4.2821463444000001</c:v>
                </c:pt>
                <c:pt idx="46">
                  <c:v>4.2935271235791674</c:v>
                </c:pt>
                <c:pt idx="47">
                  <c:v>4.2106354478791674</c:v>
                </c:pt>
                <c:pt idx="48">
                  <c:v>4.6980235440875004</c:v>
                </c:pt>
                <c:pt idx="49">
                  <c:v>6.2384118274833353</c:v>
                </c:pt>
                <c:pt idx="50">
                  <c:v>4.5916726148250007</c:v>
                </c:pt>
                <c:pt idx="51">
                  <c:v>3.8958770622666665</c:v>
                </c:pt>
                <c:pt idx="52">
                  <c:v>2.9853887940229167</c:v>
                </c:pt>
                <c:pt idx="53">
                  <c:v>4.9115253115979174</c:v>
                </c:pt>
                <c:pt idx="54">
                  <c:v>3.6291914762791659</c:v>
                </c:pt>
                <c:pt idx="55">
                  <c:v>4.3023933859749999</c:v>
                </c:pt>
                <c:pt idx="56">
                  <c:v>3.8529991222729163</c:v>
                </c:pt>
                <c:pt idx="57">
                  <c:v>2.8019063082333333</c:v>
                </c:pt>
                <c:pt idx="58">
                  <c:v>4.6114879268583335</c:v>
                </c:pt>
                <c:pt idx="59">
                  <c:v>3.5083333333333333</c:v>
                </c:pt>
                <c:pt idx="60">
                  <c:v>4.4234008395395827</c:v>
                </c:pt>
                <c:pt idx="61">
                  <c:v>2.9758993771666673</c:v>
                </c:pt>
                <c:pt idx="62">
                  <c:v>4.3948890149270827</c:v>
                </c:pt>
                <c:pt idx="63">
                  <c:v>4.9537963878333331</c:v>
                </c:pt>
                <c:pt idx="64">
                  <c:v>4.5409456371479155</c:v>
                </c:pt>
                <c:pt idx="65">
                  <c:v>4.3598340751833335</c:v>
                </c:pt>
                <c:pt idx="66">
                  <c:v>3.483599383385418</c:v>
                </c:pt>
                <c:pt idx="67">
                  <c:v>3.4041955960083339</c:v>
                </c:pt>
                <c:pt idx="68">
                  <c:v>3.4605836389291666</c:v>
                </c:pt>
                <c:pt idx="69">
                  <c:v>3.3567192375416663</c:v>
                </c:pt>
                <c:pt idx="70">
                  <c:v>3.7719584814124989</c:v>
                </c:pt>
                <c:pt idx="71">
                  <c:v>2.5122544370583331</c:v>
                </c:pt>
                <c:pt idx="72">
                  <c:v>4.8388897663729162</c:v>
                </c:pt>
                <c:pt idx="73">
                  <c:v>4.141347925341667</c:v>
                </c:pt>
                <c:pt idx="74">
                  <c:v>4.3988175062291663</c:v>
                </c:pt>
                <c:pt idx="75">
                  <c:v>2.4796903462333337</c:v>
                </c:pt>
                <c:pt idx="76">
                  <c:v>2.9970355088479166</c:v>
                </c:pt>
                <c:pt idx="77">
                  <c:v>2.9192356409145828</c:v>
                </c:pt>
                <c:pt idx="78">
                  <c:v>3.674826412816667</c:v>
                </c:pt>
                <c:pt idx="79">
                  <c:v>2.6357800942749994</c:v>
                </c:pt>
                <c:pt idx="80">
                  <c:v>4.6761046729895837</c:v>
                </c:pt>
                <c:pt idx="81">
                  <c:v>2.5497841260187504</c:v>
                </c:pt>
                <c:pt idx="82">
                  <c:v>4.4809020316687489</c:v>
                </c:pt>
                <c:pt idx="83">
                  <c:v>2.1207427095687499</c:v>
                </c:pt>
                <c:pt idx="84">
                  <c:v>2.2400031679062495</c:v>
                </c:pt>
                <c:pt idx="85">
                  <c:v>2.9734594918520831</c:v>
                </c:pt>
                <c:pt idx="86">
                  <c:v>2.0750829637375001</c:v>
                </c:pt>
                <c:pt idx="87">
                  <c:v>2.7161214726062499</c:v>
                </c:pt>
                <c:pt idx="88">
                  <c:v>3.727528271102083</c:v>
                </c:pt>
                <c:pt idx="89">
                  <c:v>3.7825367171812512</c:v>
                </c:pt>
                <c:pt idx="90">
                  <c:v>2.6224597113437498</c:v>
                </c:pt>
                <c:pt idx="91">
                  <c:v>2.3785015073500002</c:v>
                </c:pt>
                <c:pt idx="92">
                  <c:v>2.3446673521270833</c:v>
                </c:pt>
                <c:pt idx="93">
                  <c:v>2.5564364009145835</c:v>
                </c:pt>
                <c:pt idx="94">
                  <c:v>2.0040444689312502</c:v>
                </c:pt>
                <c:pt idx="95">
                  <c:v>3.4454548262708329</c:v>
                </c:pt>
                <c:pt idx="96">
                  <c:v>2.63421210965</c:v>
                </c:pt>
                <c:pt idx="97">
                  <c:v>1.3567913742333333</c:v>
                </c:pt>
                <c:pt idx="98">
                  <c:v>2.3883042679020829</c:v>
                </c:pt>
                <c:pt idx="99">
                  <c:v>1.8347756811791667</c:v>
                </c:pt>
                <c:pt idx="100">
                  <c:v>0.72888884794791675</c:v>
                </c:pt>
                <c:pt idx="101">
                  <c:v>2.0862580466875005</c:v>
                </c:pt>
                <c:pt idx="102">
                  <c:v>1.6593550780770834</c:v>
                </c:pt>
                <c:pt idx="103">
                  <c:v>1.6025282711020834</c:v>
                </c:pt>
                <c:pt idx="104">
                  <c:v>1.6661240144916667</c:v>
                </c:pt>
                <c:pt idx="105">
                  <c:v>1.1104166666666671</c:v>
                </c:pt>
                <c:pt idx="106">
                  <c:v>1.4352210163520833</c:v>
                </c:pt>
                <c:pt idx="107">
                  <c:v>0.85978242333958332</c:v>
                </c:pt>
                <c:pt idx="108">
                  <c:v>1.6835128800604167</c:v>
                </c:pt>
                <c:pt idx="109">
                  <c:v>0.84534665308958334</c:v>
                </c:pt>
                <c:pt idx="110">
                  <c:v>1.1705297510749999</c:v>
                </c:pt>
                <c:pt idx="111">
                  <c:v>1.6507276487895837</c:v>
                </c:pt>
                <c:pt idx="112">
                  <c:v>0.80505654220416678</c:v>
                </c:pt>
                <c:pt idx="113">
                  <c:v>0.75885582119375006</c:v>
                </c:pt>
                <c:pt idx="114">
                  <c:v>1.4541249241916667</c:v>
                </c:pt>
                <c:pt idx="115">
                  <c:v>0.67257161492916673</c:v>
                </c:pt>
                <c:pt idx="116">
                  <c:v>0.58776183978333341</c:v>
                </c:pt>
                <c:pt idx="117">
                  <c:v>0.59419493776874999</c:v>
                </c:pt>
                <c:pt idx="118">
                  <c:v>0.70348525553124996</c:v>
                </c:pt>
                <c:pt idx="119">
                  <c:v>0.97251756860416672</c:v>
                </c:pt>
                <c:pt idx="120">
                  <c:v>0.53333333333333333</c:v>
                </c:pt>
                <c:pt idx="121">
                  <c:v>0.65386005488749988</c:v>
                </c:pt>
                <c:pt idx="122">
                  <c:v>0.51591814663958346</c:v>
                </c:pt>
                <c:pt idx="123">
                  <c:v>0.51189283548333331</c:v>
                </c:pt>
                <c:pt idx="124">
                  <c:v>0.24864431545624999</c:v>
                </c:pt>
                <c:pt idx="125">
                  <c:v>0.31157445468541667</c:v>
                </c:pt>
                <c:pt idx="126">
                  <c:v>0.32241029501666668</c:v>
                </c:pt>
                <c:pt idx="127">
                  <c:v>0.29859266580624999</c:v>
                </c:pt>
                <c:pt idx="128">
                  <c:v>0.38584073319791662</c:v>
                </c:pt>
                <c:pt idx="129">
                  <c:v>0.4150282711020834</c:v>
                </c:pt>
                <c:pt idx="130">
                  <c:v>0.3863707450833333</c:v>
                </c:pt>
                <c:pt idx="131">
                  <c:v>8.8987553749999995E-4</c:v>
                </c:pt>
                <c:pt idx="132">
                  <c:v>0.31247172948333329</c:v>
                </c:pt>
                <c:pt idx="133">
                  <c:v>0.30154869144791663</c:v>
                </c:pt>
                <c:pt idx="134">
                  <c:v>0.33740118181041673</c:v>
                </c:pt>
                <c:pt idx="135">
                  <c:v>0.24690327718541669</c:v>
                </c:pt>
                <c:pt idx="136">
                  <c:v>0.39926244399791666</c:v>
                </c:pt>
                <c:pt idx="137">
                  <c:v>0.18124999999999999</c:v>
                </c:pt>
                <c:pt idx="138">
                  <c:v>2.5282711020833334E-3</c:v>
                </c:pt>
                <c:pt idx="139">
                  <c:v>3.9583333333333338E-2</c:v>
                </c:pt>
                <c:pt idx="140">
                  <c:v>0.18541666666666667</c:v>
                </c:pt>
                <c:pt idx="141">
                  <c:v>0.31498652862708332</c:v>
                </c:pt>
                <c:pt idx="142">
                  <c:v>5.6328741797916665E-2</c:v>
                </c:pt>
                <c:pt idx="143">
                  <c:v>3.0642835483333335E-2</c:v>
                </c:pt>
                <c:pt idx="144">
                  <c:v>2.7528271102083335E-2</c:v>
                </c:pt>
                <c:pt idx="145">
                  <c:v>0.12392583477083334</c:v>
                </c:pt>
                <c:pt idx="146">
                  <c:v>2.9166666666666664E-2</c:v>
                </c:pt>
                <c:pt idx="147">
                  <c:v>0.25625000000000003</c:v>
                </c:pt>
                <c:pt idx="148">
                  <c:v>6.2499999999999995E-3</c:v>
                </c:pt>
                <c:pt idx="149">
                  <c:v>8.2903059229166673E-2</c:v>
                </c:pt>
                <c:pt idx="150">
                  <c:v>7.1176944604166667E-2</c:v>
                </c:pt>
                <c:pt idx="151">
                  <c:v>0.11458333333333333</c:v>
                </c:pt>
                <c:pt idx="152">
                  <c:v>5.6249999999999994E-2</c:v>
                </c:pt>
                <c:pt idx="153">
                  <c:v>0.20833333333333334</c:v>
                </c:pt>
                <c:pt idx="154">
                  <c:v>0.23333333333333331</c:v>
                </c:pt>
                <c:pt idx="155">
                  <c:v>0.41250000000000003</c:v>
                </c:pt>
                <c:pt idx="156">
                  <c:v>4.1666666666666664E-2</c:v>
                </c:pt>
                <c:pt idx="157">
                  <c:v>2.0833333333333333E-3</c:v>
                </c:pt>
                <c:pt idx="158">
                  <c:v>0.25416666666666665</c:v>
                </c:pt>
                <c:pt idx="159">
                  <c:v>0.42291666666666666</c:v>
                </c:pt>
                <c:pt idx="160">
                  <c:v>0.56666666666666665</c:v>
                </c:pt>
                <c:pt idx="161">
                  <c:v>0.22291666666666665</c:v>
                </c:pt>
                <c:pt idx="162">
                  <c:v>0.26919493776874998</c:v>
                </c:pt>
                <c:pt idx="163">
                  <c:v>0</c:v>
                </c:pt>
                <c:pt idx="164">
                  <c:v>0</c:v>
                </c:pt>
                <c:pt idx="165">
                  <c:v>4.4493776874999998E-4</c:v>
                </c:pt>
                <c:pt idx="166">
                  <c:v>8.3333333333333332E-3</c:v>
                </c:pt>
                <c:pt idx="167">
                  <c:v>7.1278271102083332E-2</c:v>
                </c:pt>
                <c:pt idx="168">
                  <c:v>7.6706695674999992E-2</c:v>
                </c:pt>
                <c:pt idx="169">
                  <c:v>1.0416666666666666E-2</c:v>
                </c:pt>
                <c:pt idx="170">
                  <c:v>0.15</c:v>
                </c:pt>
                <c:pt idx="171">
                  <c:v>2.2916666666666669E-2</c:v>
                </c:pt>
                <c:pt idx="172">
                  <c:v>0</c:v>
                </c:pt>
                <c:pt idx="173">
                  <c:v>6.8185372541666664E-2</c:v>
                </c:pt>
                <c:pt idx="174">
                  <c:v>1.4583333333333332E-2</c:v>
                </c:pt>
                <c:pt idx="175">
                  <c:v>3.125E-2</c:v>
                </c:pt>
                <c:pt idx="176">
                  <c:v>1.0416666666666666E-2</c:v>
                </c:pt>
                <c:pt idx="177">
                  <c:v>9.9999999999999992E-2</c:v>
                </c:pt>
                <c:pt idx="178">
                  <c:v>0</c:v>
                </c:pt>
                <c:pt idx="179">
                  <c:v>4.4493776874999998E-4</c:v>
                </c:pt>
                <c:pt idx="180">
                  <c:v>4.2010277937500007E-2</c:v>
                </c:pt>
                <c:pt idx="181">
                  <c:v>0.34279882697708336</c:v>
                </c:pt>
                <c:pt idx="182">
                  <c:v>0.20416666666666669</c:v>
                </c:pt>
                <c:pt idx="183">
                  <c:v>0.30000000000000004</c:v>
                </c:pt>
                <c:pt idx="184">
                  <c:v>0.2583333333333333</c:v>
                </c:pt>
                <c:pt idx="185">
                  <c:v>2.3361604435416669E-2</c:v>
                </c:pt>
                <c:pt idx="186">
                  <c:v>0.45138290117500007</c:v>
                </c:pt>
                <c:pt idx="187">
                  <c:v>6.1892835483333332E-2</c:v>
                </c:pt>
                <c:pt idx="188">
                  <c:v>3.017702647708333E-2</c:v>
                </c:pt>
                <c:pt idx="189">
                  <c:v>1.2458257525E-2</c:v>
                </c:pt>
                <c:pt idx="190">
                  <c:v>3.125E-2</c:v>
                </c:pt>
                <c:pt idx="191">
                  <c:v>0.13333333333333333</c:v>
                </c:pt>
                <c:pt idx="192">
                  <c:v>3.1415529395833329E-2</c:v>
                </c:pt>
                <c:pt idx="193">
                  <c:v>7.903059229166667E-3</c:v>
                </c:pt>
                <c:pt idx="194">
                  <c:v>0.1125</c:v>
                </c:pt>
                <c:pt idx="195">
                  <c:v>9.375E-2</c:v>
                </c:pt>
                <c:pt idx="196">
                  <c:v>1.7111604435416667E-2</c:v>
                </c:pt>
                <c:pt idx="197">
                  <c:v>2.0833333333333332E-2</c:v>
                </c:pt>
                <c:pt idx="198">
                  <c:v>2.0833333333333333E-3</c:v>
                </c:pt>
                <c:pt idx="199">
                  <c:v>6.2499999999999995E-3</c:v>
                </c:pt>
                <c:pt idx="200">
                  <c:v>0.12336160443541667</c:v>
                </c:pt>
                <c:pt idx="201">
                  <c:v>1.8749999999999999E-2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9.5833333333333326E-2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2.0833333333333332E-2</c:v>
                </c:pt>
                <c:pt idx="214">
                  <c:v>1.0416666666666666E-2</c:v>
                </c:pt>
                <c:pt idx="215">
                  <c:v>1.8749999999999999E-2</c:v>
                </c:pt>
                <c:pt idx="216">
                  <c:v>7.1278271102083332E-2</c:v>
                </c:pt>
                <c:pt idx="217">
                  <c:v>4.4493776874999998E-4</c:v>
                </c:pt>
                <c:pt idx="218">
                  <c:v>0.60877827110208338</c:v>
                </c:pt>
                <c:pt idx="219">
                  <c:v>0.51810372625000001</c:v>
                </c:pt>
                <c:pt idx="220">
                  <c:v>0.14583333333333334</c:v>
                </c:pt>
                <c:pt idx="221">
                  <c:v>0.22178450639375002</c:v>
                </c:pt>
                <c:pt idx="222">
                  <c:v>4.1666666666666666E-3</c:v>
                </c:pt>
                <c:pt idx="223">
                  <c:v>0.4291666666666667</c:v>
                </c:pt>
                <c:pt idx="224">
                  <c:v>3.125E-2</c:v>
                </c:pt>
                <c:pt idx="225">
                  <c:v>0.10833333333333332</c:v>
                </c:pt>
                <c:pt idx="226">
                  <c:v>3.1694937768750001E-2</c:v>
                </c:pt>
                <c:pt idx="227">
                  <c:v>0.64211160443541659</c:v>
                </c:pt>
                <c:pt idx="228">
                  <c:v>0.34627827110208331</c:v>
                </c:pt>
                <c:pt idx="229">
                  <c:v>0.64166666666666672</c:v>
                </c:pt>
                <c:pt idx="230">
                  <c:v>0.62708333333333333</c:v>
                </c:pt>
                <c:pt idx="231">
                  <c:v>0.26666666666666661</c:v>
                </c:pt>
                <c:pt idx="232">
                  <c:v>0.50416666666666676</c:v>
                </c:pt>
                <c:pt idx="233">
                  <c:v>0.51458333333333328</c:v>
                </c:pt>
                <c:pt idx="234">
                  <c:v>0.20208333333333331</c:v>
                </c:pt>
                <c:pt idx="235">
                  <c:v>0.14374999999999999</c:v>
                </c:pt>
                <c:pt idx="236">
                  <c:v>0.2270833333333333</c:v>
                </c:pt>
                <c:pt idx="237">
                  <c:v>0.21041666666666667</c:v>
                </c:pt>
                <c:pt idx="238">
                  <c:v>8.6818588208333325E-2</c:v>
                </c:pt>
                <c:pt idx="239">
                  <c:v>2.8479444162500003E-2</c:v>
                </c:pt>
                <c:pt idx="240">
                  <c:v>0.18581986196041667</c:v>
                </c:pt>
                <c:pt idx="241">
                  <c:v>0.29583333333333334</c:v>
                </c:pt>
                <c:pt idx="242">
                  <c:v>0.15208333333333335</c:v>
                </c:pt>
                <c:pt idx="243">
                  <c:v>0.21041666666666667</c:v>
                </c:pt>
                <c:pt idx="244">
                  <c:v>0.35416666666666657</c:v>
                </c:pt>
                <c:pt idx="245">
                  <c:v>0.25416666666666665</c:v>
                </c:pt>
                <c:pt idx="246">
                  <c:v>0.28464608378958334</c:v>
                </c:pt>
                <c:pt idx="247">
                  <c:v>0.41963987553749998</c:v>
                </c:pt>
                <c:pt idx="248">
                  <c:v>0.21874999999999997</c:v>
                </c:pt>
                <c:pt idx="249">
                  <c:v>0.18377827110208333</c:v>
                </c:pt>
                <c:pt idx="250">
                  <c:v>0.26041666666666669</c:v>
                </c:pt>
                <c:pt idx="251">
                  <c:v>0.49583333333333329</c:v>
                </c:pt>
                <c:pt idx="252">
                  <c:v>0.54002827110208329</c:v>
                </c:pt>
                <c:pt idx="253">
                  <c:v>0.71827705195416669</c:v>
                </c:pt>
                <c:pt idx="254">
                  <c:v>0.33223275961874998</c:v>
                </c:pt>
                <c:pt idx="255">
                  <c:v>0.15907961827291667</c:v>
                </c:pt>
                <c:pt idx="256">
                  <c:v>0.28883481330624999</c:v>
                </c:pt>
                <c:pt idx="257">
                  <c:v>0.4616611175</c:v>
                </c:pt>
                <c:pt idx="258">
                  <c:v>0.65215599207916664</c:v>
                </c:pt>
                <c:pt idx="259">
                  <c:v>0.65494702250000003</c:v>
                </c:pt>
                <c:pt idx="260">
                  <c:v>0.10550147997291666</c:v>
                </c:pt>
                <c:pt idx="261">
                  <c:v>0.14723222520416668</c:v>
                </c:pt>
                <c:pt idx="262">
                  <c:v>1.0215000818916669</c:v>
                </c:pt>
                <c:pt idx="263">
                  <c:v>0.79019326682916657</c:v>
                </c:pt>
                <c:pt idx="264">
                  <c:v>0.46301482704583324</c:v>
                </c:pt>
                <c:pt idx="265">
                  <c:v>0.69844588464375013</c:v>
                </c:pt>
                <c:pt idx="266">
                  <c:v>0.9482099444770834</c:v>
                </c:pt>
                <c:pt idx="267">
                  <c:v>0.60161672987500014</c:v>
                </c:pt>
                <c:pt idx="268">
                  <c:v>1.2761675706916666</c:v>
                </c:pt>
                <c:pt idx="269">
                  <c:v>1.0591965426958332</c:v>
                </c:pt>
                <c:pt idx="270">
                  <c:v>0.98969839433541684</c:v>
                </c:pt>
                <c:pt idx="271">
                  <c:v>0.50470368158958323</c:v>
                </c:pt>
                <c:pt idx="272">
                  <c:v>0.81631394381666655</c:v>
                </c:pt>
                <c:pt idx="273">
                  <c:v>0.32293793527083331</c:v>
                </c:pt>
                <c:pt idx="274">
                  <c:v>0.9437500000000002</c:v>
                </c:pt>
                <c:pt idx="275">
                  <c:v>1.0970079067624998</c:v>
                </c:pt>
                <c:pt idx="276">
                  <c:v>0.69633152312500002</c:v>
                </c:pt>
                <c:pt idx="277">
                  <c:v>1.0637411492166666</c:v>
                </c:pt>
                <c:pt idx="278">
                  <c:v>1.1468129163625003</c:v>
                </c:pt>
                <c:pt idx="279">
                  <c:v>1.6199637958708333</c:v>
                </c:pt>
                <c:pt idx="280">
                  <c:v>1.9989660018854172</c:v>
                </c:pt>
                <c:pt idx="281">
                  <c:v>1.5245820184895831</c:v>
                </c:pt>
                <c:pt idx="282">
                  <c:v>2.4199364563520835</c:v>
                </c:pt>
                <c:pt idx="283">
                  <c:v>1.7599582487416663</c:v>
                </c:pt>
                <c:pt idx="284">
                  <c:v>2.09247608769375</c:v>
                </c:pt>
                <c:pt idx="285">
                  <c:v>1.3086858098041667</c:v>
                </c:pt>
                <c:pt idx="286">
                  <c:v>1.5916547748708332</c:v>
                </c:pt>
                <c:pt idx="287">
                  <c:v>2.2176544447208331</c:v>
                </c:pt>
                <c:pt idx="288">
                  <c:v>0.86790978964166676</c:v>
                </c:pt>
                <c:pt idx="289">
                  <c:v>1.607298928304167</c:v>
                </c:pt>
                <c:pt idx="290">
                  <c:v>2.812944937768751</c:v>
                </c:pt>
                <c:pt idx="291">
                  <c:v>1.0425940632833333</c:v>
                </c:pt>
                <c:pt idx="292">
                  <c:v>2.7332086276645833</c:v>
                </c:pt>
                <c:pt idx="293">
                  <c:v>0.93032137211702137</c:v>
                </c:pt>
                <c:pt idx="294">
                  <c:v>3.5767397220812498</c:v>
                </c:pt>
                <c:pt idx="295">
                  <c:v>2.7355629018541667</c:v>
                </c:pt>
                <c:pt idx="296">
                  <c:v>1.6295038221479163</c:v>
                </c:pt>
                <c:pt idx="297">
                  <c:v>1.3681159183916669</c:v>
                </c:pt>
                <c:pt idx="298">
                  <c:v>1.3867097374979167</c:v>
                </c:pt>
                <c:pt idx="299">
                  <c:v>3.4939835693229164</c:v>
                </c:pt>
                <c:pt idx="300">
                  <c:v>3.4066901083062491</c:v>
                </c:pt>
                <c:pt idx="301">
                  <c:v>0.96044544743750004</c:v>
                </c:pt>
                <c:pt idx="302">
                  <c:v>1.7965299421750001</c:v>
                </c:pt>
                <c:pt idx="303">
                  <c:v>2.9023409394333335</c:v>
                </c:pt>
                <c:pt idx="304">
                  <c:v>1.3120647094083335</c:v>
                </c:pt>
                <c:pt idx="305">
                  <c:v>1.9164068019916665</c:v>
                </c:pt>
                <c:pt idx="306">
                  <c:v>1.5962564688291667</c:v>
                </c:pt>
                <c:pt idx="307">
                  <c:v>3.0054864194479163</c:v>
                </c:pt>
                <c:pt idx="308">
                  <c:v>1.8127885104958334</c:v>
                </c:pt>
                <c:pt idx="309">
                  <c:v>2.5621848244354171</c:v>
                </c:pt>
                <c:pt idx="310">
                  <c:v>3.2306211948729167</c:v>
                </c:pt>
                <c:pt idx="311">
                  <c:v>2.6732025560208328</c:v>
                </c:pt>
                <c:pt idx="312">
                  <c:v>5.4393234803083317</c:v>
                </c:pt>
                <c:pt idx="313">
                  <c:v>3.0753527262062499</c:v>
                </c:pt>
                <c:pt idx="314">
                  <c:v>3.2283858041020839</c:v>
                </c:pt>
                <c:pt idx="315">
                  <c:v>1.1686872619729167</c:v>
                </c:pt>
                <c:pt idx="316">
                  <c:v>1.5824771825875004</c:v>
                </c:pt>
                <c:pt idx="317">
                  <c:v>2.9184488165166669</c:v>
                </c:pt>
                <c:pt idx="318">
                  <c:v>1.6598268239666665</c:v>
                </c:pt>
                <c:pt idx="319">
                  <c:v>2.7332413835499998</c:v>
                </c:pt>
                <c:pt idx="320">
                  <c:v>2.7663365199958334</c:v>
                </c:pt>
                <c:pt idx="321">
                  <c:v>3.1540556941708329</c:v>
                </c:pt>
                <c:pt idx="322">
                  <c:v>2.7949861443791666</c:v>
                </c:pt>
                <c:pt idx="323">
                  <c:v>1.3439634831958334</c:v>
                </c:pt>
                <c:pt idx="324">
                  <c:v>2.750493298370833</c:v>
                </c:pt>
                <c:pt idx="325">
                  <c:v>2.6267989233479163</c:v>
                </c:pt>
                <c:pt idx="326">
                  <c:v>4.745323671904166</c:v>
                </c:pt>
                <c:pt idx="327">
                  <c:v>2.2427548284229171</c:v>
                </c:pt>
                <c:pt idx="328">
                  <c:v>1.9588492175645831</c:v>
                </c:pt>
                <c:pt idx="329">
                  <c:v>3.6578816663291658</c:v>
                </c:pt>
                <c:pt idx="330">
                  <c:v>1.9741275687937501</c:v>
                </c:pt>
                <c:pt idx="331">
                  <c:v>2.3340758947895832</c:v>
                </c:pt>
                <c:pt idx="332">
                  <c:v>1.6705405812562499</c:v>
                </c:pt>
                <c:pt idx="333">
                  <c:v>2.1388318208895831</c:v>
                </c:pt>
                <c:pt idx="334">
                  <c:v>3.693065299047916</c:v>
                </c:pt>
                <c:pt idx="335">
                  <c:v>2.2158444340270829</c:v>
                </c:pt>
                <c:pt idx="336">
                  <c:v>3.8103009422229164</c:v>
                </c:pt>
                <c:pt idx="337">
                  <c:v>2.1555704386833336</c:v>
                </c:pt>
                <c:pt idx="338">
                  <c:v>1.9230441438854162</c:v>
                </c:pt>
                <c:pt idx="339">
                  <c:v>3.9242860958833323</c:v>
                </c:pt>
                <c:pt idx="340">
                  <c:v>2.5302642482270836</c:v>
                </c:pt>
                <c:pt idx="341">
                  <c:v>3.4294730225562495</c:v>
                </c:pt>
                <c:pt idx="342">
                  <c:v>2.5742976191999989</c:v>
                </c:pt>
                <c:pt idx="343">
                  <c:v>2.4973397509062503</c:v>
                </c:pt>
                <c:pt idx="344">
                  <c:v>2.6640753762124993</c:v>
                </c:pt>
                <c:pt idx="345">
                  <c:v>2.3386016554562503</c:v>
                </c:pt>
                <c:pt idx="346">
                  <c:v>4.1607800595291664</c:v>
                </c:pt>
                <c:pt idx="347">
                  <c:v>2.9612963735312499</c:v>
                </c:pt>
                <c:pt idx="348">
                  <c:v>2.5819932316124996</c:v>
                </c:pt>
                <c:pt idx="349">
                  <c:v>4.4564006062041663</c:v>
                </c:pt>
                <c:pt idx="350">
                  <c:v>3.2711287340333328</c:v>
                </c:pt>
                <c:pt idx="351">
                  <c:v>3.3958388733000007</c:v>
                </c:pt>
                <c:pt idx="352">
                  <c:v>2.7797961556229165</c:v>
                </c:pt>
                <c:pt idx="353">
                  <c:v>3.3477643539583339</c:v>
                </c:pt>
                <c:pt idx="354">
                  <c:v>2.3069559868145832</c:v>
                </c:pt>
                <c:pt idx="355">
                  <c:v>3.5358288537270841</c:v>
                </c:pt>
                <c:pt idx="356">
                  <c:v>4.2847421220791659</c:v>
                </c:pt>
                <c:pt idx="357">
                  <c:v>5.6929153429645822</c:v>
                </c:pt>
                <c:pt idx="358">
                  <c:v>3.9031821973354153</c:v>
                </c:pt>
                <c:pt idx="359">
                  <c:v>3.1538476453687498</c:v>
                </c:pt>
                <c:pt idx="360">
                  <c:v>3.682528535979166</c:v>
                </c:pt>
                <c:pt idx="361">
                  <c:v>3.2904000337145836</c:v>
                </c:pt>
                <c:pt idx="362">
                  <c:v>5.6465370779291675</c:v>
                </c:pt>
                <c:pt idx="363">
                  <c:v>4.0195204757645824</c:v>
                </c:pt>
                <c:pt idx="364">
                  <c:v>3.7544121700458337</c:v>
                </c:pt>
                <c:pt idx="365">
                  <c:v>5.1037363949604169</c:v>
                </c:pt>
              </c:numCache>
            </c:numRef>
          </c:val>
        </c:ser>
        <c:ser>
          <c:idx val="1"/>
          <c:order val="1"/>
          <c:tx>
            <c:strRef>
              <c:f>'Análisis de Precipitaciones'!$H$1</c:f>
              <c:strCache>
                <c:ptCount val="1"/>
                <c:pt idx="0">
                  <c:v>Mediana</c:v>
                </c:pt>
              </c:strCache>
            </c:strRef>
          </c:tx>
          <c:marker>
            <c:symbol val="none"/>
          </c:marker>
          <c:cat>
            <c:numRef>
              <c:f>'Análisis de Precipitaciones'!$A$2:$A$367</c:f>
              <c:numCache>
                <c:formatCode>dd\-mmm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'Análisis de Precipitaciones'!$H$2:$H$367</c:f>
              <c:numCache>
                <c:formatCode>0.00</c:formatCode>
                <c:ptCount val="366"/>
                <c:pt idx="0">
                  <c:v>2.5750000000000002</c:v>
                </c:pt>
                <c:pt idx="1">
                  <c:v>3.7</c:v>
                </c:pt>
                <c:pt idx="2">
                  <c:v>3.35</c:v>
                </c:pt>
                <c:pt idx="3">
                  <c:v>2.5</c:v>
                </c:pt>
                <c:pt idx="4">
                  <c:v>2.5</c:v>
                </c:pt>
                <c:pt idx="5">
                  <c:v>1.75</c:v>
                </c:pt>
                <c:pt idx="6">
                  <c:v>1.1681674273</c:v>
                </c:pt>
                <c:pt idx="7">
                  <c:v>2.0499999999999998</c:v>
                </c:pt>
                <c:pt idx="8">
                  <c:v>1.55</c:v>
                </c:pt>
                <c:pt idx="9">
                  <c:v>2.2609130520000003</c:v>
                </c:pt>
                <c:pt idx="10">
                  <c:v>2.25</c:v>
                </c:pt>
                <c:pt idx="11">
                  <c:v>3</c:v>
                </c:pt>
                <c:pt idx="12">
                  <c:v>1.25</c:v>
                </c:pt>
                <c:pt idx="13">
                  <c:v>4.2</c:v>
                </c:pt>
                <c:pt idx="14">
                  <c:v>3.6</c:v>
                </c:pt>
                <c:pt idx="15">
                  <c:v>3.4499999999999997</c:v>
                </c:pt>
                <c:pt idx="16">
                  <c:v>2.35</c:v>
                </c:pt>
                <c:pt idx="17">
                  <c:v>1.1000000000000001</c:v>
                </c:pt>
                <c:pt idx="18">
                  <c:v>2.1</c:v>
                </c:pt>
                <c:pt idx="19">
                  <c:v>2.4500000000000002</c:v>
                </c:pt>
                <c:pt idx="20">
                  <c:v>4.8</c:v>
                </c:pt>
                <c:pt idx="21">
                  <c:v>3.95</c:v>
                </c:pt>
                <c:pt idx="22">
                  <c:v>2.75</c:v>
                </c:pt>
                <c:pt idx="23">
                  <c:v>2.0499999999999998</c:v>
                </c:pt>
                <c:pt idx="24">
                  <c:v>3.5750000000000002</c:v>
                </c:pt>
                <c:pt idx="25">
                  <c:v>3.25</c:v>
                </c:pt>
                <c:pt idx="26">
                  <c:v>3.25</c:v>
                </c:pt>
                <c:pt idx="27">
                  <c:v>2</c:v>
                </c:pt>
                <c:pt idx="28">
                  <c:v>0.85</c:v>
                </c:pt>
                <c:pt idx="29">
                  <c:v>1.4</c:v>
                </c:pt>
                <c:pt idx="30">
                  <c:v>0.75</c:v>
                </c:pt>
                <c:pt idx="31">
                  <c:v>0.6</c:v>
                </c:pt>
                <c:pt idx="32">
                  <c:v>1.50647427045</c:v>
                </c:pt>
                <c:pt idx="33">
                  <c:v>2.25</c:v>
                </c:pt>
                <c:pt idx="34">
                  <c:v>1.5</c:v>
                </c:pt>
                <c:pt idx="35">
                  <c:v>0.95671534180000006</c:v>
                </c:pt>
                <c:pt idx="36">
                  <c:v>0.8</c:v>
                </c:pt>
                <c:pt idx="37">
                  <c:v>2.75</c:v>
                </c:pt>
                <c:pt idx="38">
                  <c:v>2.15</c:v>
                </c:pt>
                <c:pt idx="39">
                  <c:v>2</c:v>
                </c:pt>
                <c:pt idx="40">
                  <c:v>2.75</c:v>
                </c:pt>
                <c:pt idx="41">
                  <c:v>2.8</c:v>
                </c:pt>
                <c:pt idx="42">
                  <c:v>2.15</c:v>
                </c:pt>
                <c:pt idx="43">
                  <c:v>1.35</c:v>
                </c:pt>
                <c:pt idx="44">
                  <c:v>4.3000000000000007</c:v>
                </c:pt>
                <c:pt idx="45">
                  <c:v>3.2487761851000001</c:v>
                </c:pt>
                <c:pt idx="46">
                  <c:v>1.2</c:v>
                </c:pt>
                <c:pt idx="47">
                  <c:v>2.0358151256500001</c:v>
                </c:pt>
                <c:pt idx="48">
                  <c:v>2</c:v>
                </c:pt>
                <c:pt idx="49">
                  <c:v>5.45</c:v>
                </c:pt>
                <c:pt idx="50">
                  <c:v>2.9</c:v>
                </c:pt>
                <c:pt idx="51">
                  <c:v>1.55</c:v>
                </c:pt>
                <c:pt idx="52">
                  <c:v>0.6</c:v>
                </c:pt>
                <c:pt idx="53">
                  <c:v>1.8</c:v>
                </c:pt>
                <c:pt idx="54">
                  <c:v>1</c:v>
                </c:pt>
                <c:pt idx="55">
                  <c:v>1.35</c:v>
                </c:pt>
                <c:pt idx="56">
                  <c:v>1.7</c:v>
                </c:pt>
                <c:pt idx="57">
                  <c:v>1.580976503</c:v>
                </c:pt>
                <c:pt idx="58">
                  <c:v>1.25</c:v>
                </c:pt>
                <c:pt idx="59">
                  <c:v>0.8</c:v>
                </c:pt>
                <c:pt idx="60">
                  <c:v>1.65</c:v>
                </c:pt>
                <c:pt idx="61">
                  <c:v>1.8</c:v>
                </c:pt>
                <c:pt idx="62">
                  <c:v>1.5499999999999998</c:v>
                </c:pt>
                <c:pt idx="63">
                  <c:v>2.2000000000000002</c:v>
                </c:pt>
                <c:pt idx="64">
                  <c:v>2.1</c:v>
                </c:pt>
                <c:pt idx="65">
                  <c:v>1.65</c:v>
                </c:pt>
                <c:pt idx="66">
                  <c:v>1.55</c:v>
                </c:pt>
                <c:pt idx="67">
                  <c:v>0.95</c:v>
                </c:pt>
                <c:pt idx="68">
                  <c:v>1.5</c:v>
                </c:pt>
                <c:pt idx="69">
                  <c:v>1.4</c:v>
                </c:pt>
                <c:pt idx="70">
                  <c:v>3.0612777569</c:v>
                </c:pt>
                <c:pt idx="71">
                  <c:v>0.9</c:v>
                </c:pt>
                <c:pt idx="72">
                  <c:v>1.1000000000000001</c:v>
                </c:pt>
                <c:pt idx="73">
                  <c:v>1.2</c:v>
                </c:pt>
                <c:pt idx="74">
                  <c:v>0.8</c:v>
                </c:pt>
                <c:pt idx="75">
                  <c:v>0.5</c:v>
                </c:pt>
                <c:pt idx="76">
                  <c:v>0.5</c:v>
                </c:pt>
                <c:pt idx="77">
                  <c:v>0.95</c:v>
                </c:pt>
                <c:pt idx="78">
                  <c:v>1.5</c:v>
                </c:pt>
                <c:pt idx="79">
                  <c:v>0.5</c:v>
                </c:pt>
                <c:pt idx="80">
                  <c:v>1.5375490939500001</c:v>
                </c:pt>
                <c:pt idx="81">
                  <c:v>0.26067850645000001</c:v>
                </c:pt>
                <c:pt idx="82">
                  <c:v>0.64999999999999991</c:v>
                </c:pt>
                <c:pt idx="83">
                  <c:v>0.1</c:v>
                </c:pt>
                <c:pt idx="84">
                  <c:v>0.35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1.3</c:v>
                </c:pt>
                <c:pt idx="89">
                  <c:v>0.35</c:v>
                </c:pt>
                <c:pt idx="90">
                  <c:v>0.1</c:v>
                </c:pt>
                <c:pt idx="91">
                  <c:v>0.1</c:v>
                </c:pt>
                <c:pt idx="92">
                  <c:v>0</c:v>
                </c:pt>
                <c:pt idx="93">
                  <c:v>0</c:v>
                </c:pt>
                <c:pt idx="94">
                  <c:v>0.05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0.05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1.2</c:v>
                </c:pt>
                <c:pt idx="327">
                  <c:v>0</c:v>
                </c:pt>
                <c:pt idx="328">
                  <c:v>0.1</c:v>
                </c:pt>
                <c:pt idx="329">
                  <c:v>9.1753329950000004E-2</c:v>
                </c:pt>
                <c:pt idx="330">
                  <c:v>7.7171847900000007E-2</c:v>
                </c:pt>
                <c:pt idx="331">
                  <c:v>1.6493341000000002E-2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3.1074823500000001E-2</c:v>
                </c:pt>
                <c:pt idx="336">
                  <c:v>0.05</c:v>
                </c:pt>
                <c:pt idx="337">
                  <c:v>0</c:v>
                </c:pt>
                <c:pt idx="338">
                  <c:v>0.2</c:v>
                </c:pt>
                <c:pt idx="339">
                  <c:v>0.32997467865000002</c:v>
                </c:pt>
                <c:pt idx="340">
                  <c:v>0.05</c:v>
                </c:pt>
                <c:pt idx="341">
                  <c:v>0.9</c:v>
                </c:pt>
                <c:pt idx="342">
                  <c:v>0.85</c:v>
                </c:pt>
                <c:pt idx="343">
                  <c:v>0.5</c:v>
                </c:pt>
                <c:pt idx="344">
                  <c:v>0</c:v>
                </c:pt>
                <c:pt idx="345">
                  <c:v>0.11597336400000001</c:v>
                </c:pt>
                <c:pt idx="346">
                  <c:v>0.4</c:v>
                </c:pt>
                <c:pt idx="347">
                  <c:v>0.1</c:v>
                </c:pt>
                <c:pt idx="348">
                  <c:v>0.16545338700000001</c:v>
                </c:pt>
                <c:pt idx="349">
                  <c:v>1.3250126831</c:v>
                </c:pt>
                <c:pt idx="350">
                  <c:v>1.25</c:v>
                </c:pt>
                <c:pt idx="351">
                  <c:v>0.23194672800000002</c:v>
                </c:pt>
                <c:pt idx="352">
                  <c:v>0.25</c:v>
                </c:pt>
                <c:pt idx="353">
                  <c:v>0.45</c:v>
                </c:pt>
                <c:pt idx="354">
                  <c:v>0.3</c:v>
                </c:pt>
                <c:pt idx="355">
                  <c:v>0.55000000000000004</c:v>
                </c:pt>
                <c:pt idx="356">
                  <c:v>0.29610655805000002</c:v>
                </c:pt>
                <c:pt idx="357">
                  <c:v>2.48856998695</c:v>
                </c:pt>
                <c:pt idx="358">
                  <c:v>1.2999999999999998</c:v>
                </c:pt>
                <c:pt idx="359">
                  <c:v>2.1</c:v>
                </c:pt>
                <c:pt idx="360">
                  <c:v>1</c:v>
                </c:pt>
                <c:pt idx="361">
                  <c:v>0.8350475289999999</c:v>
                </c:pt>
                <c:pt idx="362">
                  <c:v>3.5</c:v>
                </c:pt>
                <c:pt idx="363">
                  <c:v>1.5499999999999998</c:v>
                </c:pt>
                <c:pt idx="364">
                  <c:v>3.0999999999999996</c:v>
                </c:pt>
                <c:pt idx="365">
                  <c:v>2.65</c:v>
                </c:pt>
              </c:numCache>
            </c:numRef>
          </c:val>
        </c:ser>
        <c:marker val="1"/>
        <c:axId val="85280256"/>
        <c:axId val="85281792"/>
      </c:lineChart>
      <c:dateAx>
        <c:axId val="85280256"/>
        <c:scaling>
          <c:orientation val="minMax"/>
        </c:scaling>
        <c:axPos val="b"/>
        <c:numFmt formatCode="dd\-mmm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85281792"/>
        <c:crosses val="autoZero"/>
        <c:auto val="1"/>
        <c:lblOffset val="100"/>
        <c:majorUnit val="1"/>
        <c:majorTimeUnit val="months"/>
      </c:dateAx>
      <c:valAx>
        <c:axId val="85281792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crossAx val="85280256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autoTitleDeleted val="1"/>
    <c:plotArea>
      <c:layout/>
      <c:scatterChart>
        <c:scatterStyle val="lineMarker"/>
        <c:ser>
          <c:idx val="0"/>
          <c:order val="0"/>
          <c:tx>
            <c:v>Datos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0.27003426218429288"/>
                  <c:y val="3.07178543416660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Tendencia sin outlier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370.06x - 721513.49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'Análisis ZONA D'!$A$6:$A$21</c:f>
              <c:numCache>
                <c:formatCode>General</c:formatCode>
                <c:ptCount val="1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xVal>
          <c:yVal>
            <c:numRef>
              <c:f>'Análisis ZONA D'!$B$6:$B$21</c:f>
              <c:numCache>
                <c:formatCode>#,##0.00</c:formatCode>
                <c:ptCount val="16"/>
                <c:pt idx="0">
                  <c:v>15239.864</c:v>
                </c:pt>
                <c:pt idx="1">
                  <c:v>18598.214</c:v>
                </c:pt>
                <c:pt idx="2">
                  <c:v>19798.214</c:v>
                </c:pt>
                <c:pt idx="3">
                  <c:v>17456.97</c:v>
                </c:pt>
                <c:pt idx="4">
                  <c:v>15950</c:v>
                </c:pt>
                <c:pt idx="5">
                  <c:v>21030.434000000001</c:v>
                </c:pt>
                <c:pt idx="6">
                  <c:v>23140.35</c:v>
                </c:pt>
                <c:pt idx="7">
                  <c:v>17697.701000000001</c:v>
                </c:pt>
                <c:pt idx="8">
                  <c:v>22059.649000000001</c:v>
                </c:pt>
                <c:pt idx="9">
                  <c:v>23408.28</c:v>
                </c:pt>
                <c:pt idx="10">
                  <c:v>25378.787</c:v>
                </c:pt>
                <c:pt idx="11">
                  <c:v>16140.484</c:v>
                </c:pt>
                <c:pt idx="12">
                  <c:v>18825</c:v>
                </c:pt>
                <c:pt idx="13">
                  <c:v>25470</c:v>
                </c:pt>
                <c:pt idx="14">
                  <c:v>21404</c:v>
                </c:pt>
                <c:pt idx="15">
                  <c:v>22721.341</c:v>
                </c:pt>
              </c:numCache>
            </c:numRef>
          </c:yVal>
        </c:ser>
        <c:ser>
          <c:idx val="1"/>
          <c:order val="1"/>
          <c:tx>
            <c:v>Tendencia +10%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'Análisis ZONA D'!$A$6:$A$21</c:f>
              <c:numCache>
                <c:formatCode>General</c:formatCode>
                <c:ptCount val="1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xVal>
          <c:yVal>
            <c:numRef>
              <c:f>'Análisis ZONA D'!$D$6:$D$21</c:f>
              <c:numCache>
                <c:formatCode>General</c:formatCode>
                <c:ptCount val="16"/>
                <c:pt idx="0">
                  <c:v>19243.963572058805</c:v>
                </c:pt>
                <c:pt idx="1">
                  <c:v>19651.028569117585</c:v>
                </c:pt>
                <c:pt idx="2">
                  <c:v>20058.093566176496</c:v>
                </c:pt>
                <c:pt idx="3">
                  <c:v>20465.158563235276</c:v>
                </c:pt>
                <c:pt idx="4">
                  <c:v>20872.223560294056</c:v>
                </c:pt>
                <c:pt idx="5">
                  <c:v>21279.288557352964</c:v>
                </c:pt>
                <c:pt idx="6">
                  <c:v>21686.353554411748</c:v>
                </c:pt>
                <c:pt idx="7">
                  <c:v>22093.418551470528</c:v>
                </c:pt>
                <c:pt idx="8">
                  <c:v>22500.483548529435</c:v>
                </c:pt>
                <c:pt idx="9">
                  <c:v>22907.548545588219</c:v>
                </c:pt>
                <c:pt idx="10">
                  <c:v>23314.613542646999</c:v>
                </c:pt>
                <c:pt idx="11">
                  <c:v>23721.678539705907</c:v>
                </c:pt>
                <c:pt idx="12">
                  <c:v>24128.743536764687</c:v>
                </c:pt>
                <c:pt idx="13">
                  <c:v>24535.80853382347</c:v>
                </c:pt>
                <c:pt idx="14">
                  <c:v>24942.873530882378</c:v>
                </c:pt>
                <c:pt idx="15">
                  <c:v>25349.938527941158</c:v>
                </c:pt>
              </c:numCache>
            </c:numRef>
          </c:yVal>
        </c:ser>
        <c:ser>
          <c:idx val="2"/>
          <c:order val="2"/>
          <c:tx>
            <c:strRef>
              <c:f>'Análisis ZONA D'!$E$5</c:f>
              <c:strCache>
                <c:ptCount val="1"/>
                <c:pt idx="0">
                  <c:v>Tendencia - 10%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'Análisis ZONA D'!$A$6:$A$21</c:f>
              <c:numCache>
                <c:formatCode>General</c:formatCode>
                <c:ptCount val="1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numCache>
            </c:numRef>
          </c:xVal>
          <c:yVal>
            <c:numRef>
              <c:f>'Análisis ZONA D'!$E$6:$E$21</c:f>
              <c:numCache>
                <c:formatCode>General</c:formatCode>
                <c:ptCount val="16"/>
                <c:pt idx="0">
                  <c:v>15745.061104411749</c:v>
                </c:pt>
                <c:pt idx="1">
                  <c:v>16078.114283823479</c:v>
                </c:pt>
                <c:pt idx="2">
                  <c:v>16411.167463235313</c:v>
                </c:pt>
                <c:pt idx="3">
                  <c:v>16744.220642647044</c:v>
                </c:pt>
                <c:pt idx="4">
                  <c:v>17077.273822058774</c:v>
                </c:pt>
                <c:pt idx="5">
                  <c:v>17410.327001470607</c:v>
                </c:pt>
                <c:pt idx="6">
                  <c:v>17743.380180882337</c:v>
                </c:pt>
                <c:pt idx="7">
                  <c:v>18076.433360294068</c:v>
                </c:pt>
                <c:pt idx="8">
                  <c:v>18409.4865397059</c:v>
                </c:pt>
                <c:pt idx="9">
                  <c:v>18742.539719117631</c:v>
                </c:pt>
                <c:pt idx="10">
                  <c:v>19075.592898529361</c:v>
                </c:pt>
                <c:pt idx="11">
                  <c:v>19408.646077941197</c:v>
                </c:pt>
                <c:pt idx="12">
                  <c:v>19741.699257352924</c:v>
                </c:pt>
                <c:pt idx="13">
                  <c:v>20074.752436764655</c:v>
                </c:pt>
                <c:pt idx="14">
                  <c:v>20407.805616176491</c:v>
                </c:pt>
                <c:pt idx="15">
                  <c:v>20740.858795588221</c:v>
                </c:pt>
              </c:numCache>
            </c:numRef>
          </c:yVal>
        </c:ser>
        <c:axId val="85865216"/>
        <c:axId val="85866752"/>
      </c:scatterChart>
      <c:valAx>
        <c:axId val="85865216"/>
        <c:scaling>
          <c:orientation val="minMax"/>
          <c:max val="2012"/>
        </c:scaling>
        <c:axPos val="b"/>
        <c:numFmt formatCode="General" sourceLinked="1"/>
        <c:tickLblPos val="nextTo"/>
        <c:crossAx val="85866752"/>
        <c:crosses val="autoZero"/>
        <c:crossBetween val="midCat"/>
      </c:valAx>
      <c:valAx>
        <c:axId val="85866752"/>
        <c:scaling>
          <c:orientation val="minMax"/>
          <c:min val="10000"/>
        </c:scaling>
        <c:axPos val="l"/>
        <c:majorGridlines/>
        <c:numFmt formatCode="#,##0.00" sourceLinked="1"/>
        <c:tickLblPos val="nextTo"/>
        <c:crossAx val="85865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122556845342865"/>
          <c:y val="0.39157571791462908"/>
          <c:w val="0.28502872707922694"/>
          <c:h val="0.43132549450086344"/>
        </c:manualLayout>
      </c:layout>
    </c:legend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/>
            </a:pPr>
            <a:r>
              <a:rPr lang="es-PE"/>
              <a:t>Correlacion Zona D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Datos</c:v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'Correlacion Zona D'!$B$3:$B$18</c:f>
              <c:numCache>
                <c:formatCode>#,##0.00</c:formatCode>
                <c:ptCount val="16"/>
                <c:pt idx="0">
                  <c:v>15239.864</c:v>
                </c:pt>
                <c:pt idx="1">
                  <c:v>18598.214</c:v>
                </c:pt>
                <c:pt idx="2">
                  <c:v>19798.214</c:v>
                </c:pt>
                <c:pt idx="3">
                  <c:v>17456.97</c:v>
                </c:pt>
                <c:pt idx="4">
                  <c:v>15950</c:v>
                </c:pt>
                <c:pt idx="5">
                  <c:v>21030.434000000001</c:v>
                </c:pt>
                <c:pt idx="6">
                  <c:v>23140.35</c:v>
                </c:pt>
                <c:pt idx="7">
                  <c:v>17697.701000000001</c:v>
                </c:pt>
                <c:pt idx="8">
                  <c:v>22059.649000000001</c:v>
                </c:pt>
                <c:pt idx="9">
                  <c:v>23408.28</c:v>
                </c:pt>
                <c:pt idx="10">
                  <c:v>25378.787</c:v>
                </c:pt>
                <c:pt idx="11">
                  <c:v>16140.484</c:v>
                </c:pt>
                <c:pt idx="12">
                  <c:v>18825</c:v>
                </c:pt>
                <c:pt idx="13">
                  <c:v>25470</c:v>
                </c:pt>
                <c:pt idx="14">
                  <c:v>21404</c:v>
                </c:pt>
                <c:pt idx="15">
                  <c:v>22721.341</c:v>
                </c:pt>
              </c:numCache>
            </c:numRef>
          </c:xVal>
          <c:yVal>
            <c:numRef>
              <c:f>'Correlacion Zona D'!$G$3:$G$18</c:f>
              <c:numCache>
                <c:formatCode>0.00</c:formatCode>
                <c:ptCount val="16"/>
                <c:pt idx="0">
                  <c:v>37.688888888888897</c:v>
                </c:pt>
                <c:pt idx="1">
                  <c:v>31.538888888888899</c:v>
                </c:pt>
                <c:pt idx="2">
                  <c:v>36.294444444444444</c:v>
                </c:pt>
                <c:pt idx="3">
                  <c:v>30.911111111111115</c:v>
                </c:pt>
                <c:pt idx="4">
                  <c:v>31.316666666666663</c:v>
                </c:pt>
                <c:pt idx="5">
                  <c:v>33.599999999999994</c:v>
                </c:pt>
                <c:pt idx="6">
                  <c:v>38.022222222222219</c:v>
                </c:pt>
                <c:pt idx="7">
                  <c:v>38.866666666666674</c:v>
                </c:pt>
                <c:pt idx="8">
                  <c:v>37.427777777777777</c:v>
                </c:pt>
                <c:pt idx="9">
                  <c:v>30.161111111111115</c:v>
                </c:pt>
                <c:pt idx="10">
                  <c:v>35.055555555555557</c:v>
                </c:pt>
                <c:pt idx="11">
                  <c:v>29.666666666666661</c:v>
                </c:pt>
                <c:pt idx="12">
                  <c:v>31.588888888888889</c:v>
                </c:pt>
                <c:pt idx="13">
                  <c:v>38.094444444444441</c:v>
                </c:pt>
                <c:pt idx="14">
                  <c:v>29.727777777777778</c:v>
                </c:pt>
                <c:pt idx="15">
                  <c:v>37.883333333333333</c:v>
                </c:pt>
              </c:numCache>
            </c:numRef>
          </c:yVal>
        </c:ser>
        <c:axId val="86088320"/>
        <c:axId val="86110976"/>
      </c:scatterChart>
      <c:valAx>
        <c:axId val="86088320"/>
        <c:scaling>
          <c:orientation val="minMax"/>
          <c:min val="200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Rendimiento</a:t>
                </a:r>
              </a:p>
            </c:rich>
          </c:tx>
          <c:layout/>
        </c:title>
        <c:numFmt formatCode="#,##0.00" sourceLinked="1"/>
        <c:tickLblPos val="nextTo"/>
        <c:crossAx val="86110976"/>
        <c:crosses val="autoZero"/>
        <c:crossBetween val="midCat"/>
        <c:majorUnit val="2000"/>
      </c:valAx>
      <c:valAx>
        <c:axId val="86110976"/>
        <c:scaling>
          <c:orientation val="minMax"/>
          <c:min val="2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Promedio Fases Fenológicas</a:t>
                </a:r>
              </a:p>
            </c:rich>
          </c:tx>
          <c:layout/>
        </c:title>
        <c:numFmt formatCode="0.00" sourceLinked="1"/>
        <c:tickLblPos val="nextTo"/>
        <c:crossAx val="860883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5"/>
  <c:chart>
    <c:title>
      <c:tx>
        <c:rich>
          <a:bodyPr/>
          <a:lstStyle/>
          <a:p>
            <a:pPr>
              <a:defRPr/>
            </a:pPr>
            <a:r>
              <a:rPr lang="es-PE"/>
              <a:t>Correlación  Zona D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'Correlacion Zona D'!$B$3:$B$18</c:f>
              <c:numCache>
                <c:formatCode>#,##0.00</c:formatCode>
                <c:ptCount val="16"/>
                <c:pt idx="0">
                  <c:v>15239.864</c:v>
                </c:pt>
                <c:pt idx="1">
                  <c:v>18598.214</c:v>
                </c:pt>
                <c:pt idx="2">
                  <c:v>19798.214</c:v>
                </c:pt>
                <c:pt idx="3">
                  <c:v>17456.97</c:v>
                </c:pt>
                <c:pt idx="4">
                  <c:v>15950</c:v>
                </c:pt>
                <c:pt idx="5">
                  <c:v>21030.434000000001</c:v>
                </c:pt>
                <c:pt idx="6">
                  <c:v>23140.35</c:v>
                </c:pt>
                <c:pt idx="7">
                  <c:v>17697.701000000001</c:v>
                </c:pt>
                <c:pt idx="8">
                  <c:v>22059.649000000001</c:v>
                </c:pt>
                <c:pt idx="9">
                  <c:v>23408.28</c:v>
                </c:pt>
                <c:pt idx="10">
                  <c:v>25378.787</c:v>
                </c:pt>
                <c:pt idx="11">
                  <c:v>16140.484</c:v>
                </c:pt>
                <c:pt idx="12">
                  <c:v>18825</c:v>
                </c:pt>
                <c:pt idx="13">
                  <c:v>25470</c:v>
                </c:pt>
                <c:pt idx="14">
                  <c:v>21404</c:v>
                </c:pt>
                <c:pt idx="15">
                  <c:v>22721.341</c:v>
                </c:pt>
              </c:numCache>
            </c:numRef>
          </c:xVal>
          <c:yVal>
            <c:numRef>
              <c:f>'Correlacion Zona D'!$Q$24:$Q$39</c:f>
              <c:numCache>
                <c:formatCode>General</c:formatCode>
                <c:ptCount val="16"/>
                <c:pt idx="0">
                  <c:v>8.4</c:v>
                </c:pt>
                <c:pt idx="1">
                  <c:v>55.400000000000006</c:v>
                </c:pt>
                <c:pt idx="2">
                  <c:v>48.900000000000006</c:v>
                </c:pt>
                <c:pt idx="3">
                  <c:v>0.1</c:v>
                </c:pt>
                <c:pt idx="4">
                  <c:v>28.5</c:v>
                </c:pt>
                <c:pt idx="5">
                  <c:v>20.2</c:v>
                </c:pt>
                <c:pt idx="6">
                  <c:v>38</c:v>
                </c:pt>
                <c:pt idx="7">
                  <c:v>22.5</c:v>
                </c:pt>
                <c:pt idx="8">
                  <c:v>16.2</c:v>
                </c:pt>
                <c:pt idx="9">
                  <c:v>26.4</c:v>
                </c:pt>
                <c:pt idx="10">
                  <c:v>29.099999999999998</c:v>
                </c:pt>
                <c:pt idx="11">
                  <c:v>0.8</c:v>
                </c:pt>
                <c:pt idx="12">
                  <c:v>18.600000000000001</c:v>
                </c:pt>
                <c:pt idx="13">
                  <c:v>43.1</c:v>
                </c:pt>
                <c:pt idx="14">
                  <c:v>36.1</c:v>
                </c:pt>
                <c:pt idx="15">
                  <c:v>45.2</c:v>
                </c:pt>
              </c:numCache>
            </c:numRef>
          </c:yVal>
        </c:ser>
        <c:axId val="85003648"/>
        <c:axId val="85024768"/>
      </c:scatterChart>
      <c:valAx>
        <c:axId val="85003648"/>
        <c:scaling>
          <c:orientation val="minMax"/>
          <c:min val="150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Rendimiento</a:t>
                </a:r>
              </a:p>
            </c:rich>
          </c:tx>
          <c:layout/>
        </c:title>
        <c:numFmt formatCode="#,##0.00" sourceLinked="1"/>
        <c:tickLblPos val="nextTo"/>
        <c:crossAx val="85024768"/>
        <c:crosses val="autoZero"/>
        <c:crossBetween val="midCat"/>
      </c:valAx>
      <c:valAx>
        <c:axId val="8502476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Precipitaciones la fase fenológica de la 1er Semana de Abril</a:t>
                </a:r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401070254567694"/>
            </c:manualLayout>
          </c:layout>
        </c:title>
        <c:numFmt formatCode="General" sourceLinked="1"/>
        <c:tickLblPos val="nextTo"/>
        <c:crossAx val="850036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0</xdr:row>
      <xdr:rowOff>190499</xdr:rowOff>
    </xdr:from>
    <xdr:to>
      <xdr:col>15</xdr:col>
      <xdr:colOff>76199</xdr:colOff>
      <xdr:row>20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402167</xdr:colOff>
      <xdr:row>4</xdr:row>
      <xdr:rowOff>0</xdr:rowOff>
    </xdr:from>
    <xdr:to>
      <xdr:col>14</xdr:col>
      <xdr:colOff>488372</xdr:colOff>
      <xdr:row>22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603250</xdr:colOff>
      <xdr:row>1</xdr:row>
      <xdr:rowOff>158751</xdr:rowOff>
    </xdr:from>
    <xdr:to>
      <xdr:col>15</xdr:col>
      <xdr:colOff>52917</xdr:colOff>
      <xdr:row>18</xdr:row>
      <xdr:rowOff>10585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687916</xdr:colOff>
      <xdr:row>40</xdr:row>
      <xdr:rowOff>158750</xdr:rowOff>
    </xdr:from>
    <xdr:to>
      <xdr:col>9</xdr:col>
      <xdr:colOff>624417</xdr:colOff>
      <xdr:row>59</xdr:row>
      <xdr:rowOff>10583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84666</xdr:colOff>
      <xdr:row>44</xdr:row>
      <xdr:rowOff>116416</xdr:rowOff>
    </xdr:from>
    <xdr:to>
      <xdr:col>9</xdr:col>
      <xdr:colOff>325787</xdr:colOff>
      <xdr:row>48</xdr:row>
      <xdr:rowOff>95248</xdr:rowOff>
    </xdr:to>
    <xdr:sp macro="" textlink="">
      <xdr:nvSpPr>
        <xdr:cNvPr id="6" name="3 CuadroTexto"/>
        <xdr:cNvSpPr txBox="1"/>
      </xdr:nvSpPr>
      <xdr:spPr>
        <a:xfrm>
          <a:off x="6551083" y="8593666"/>
          <a:ext cx="1087787" cy="6984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/>
            <a:t>Coef.</a:t>
          </a:r>
          <a:r>
            <a:rPr lang="es-PE" sz="1100" b="1" baseline="0"/>
            <a:t> Correlación:</a:t>
          </a:r>
        </a:p>
        <a:p>
          <a:pPr algn="ctr"/>
          <a:r>
            <a:rPr lang="es-PE" sz="1100" b="1" baseline="0"/>
            <a:t>0.48</a:t>
          </a:r>
          <a:endParaRPr lang="es-PE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0.76772</cdr:x>
      <cdr:y>0.19417</cdr:y>
    </cdr:from>
    <cdr:to>
      <cdr:x>0.97005</cdr:x>
      <cdr:y>0.40777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4127500" y="634999"/>
          <a:ext cx="1087787" cy="698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1100" b="1"/>
            <a:t>Coef.</a:t>
          </a:r>
          <a:r>
            <a:rPr lang="es-PE" sz="1100" b="1" baseline="0"/>
            <a:t> Correlación:</a:t>
          </a:r>
        </a:p>
        <a:p xmlns:a="http://schemas.openxmlformats.org/drawingml/2006/main">
          <a:pPr algn="ctr"/>
          <a:r>
            <a:rPr lang="es-PE" sz="1100" b="1" baseline="0"/>
            <a:t>0.29</a:t>
          </a:r>
          <a:endParaRPr lang="es-PE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BR367"/>
  <sheetViews>
    <sheetView zoomScale="80" zoomScaleNormal="80" workbookViewId="0">
      <pane xSplit="3" ySplit="1" topLeftCell="D23" activePane="bottomRight" state="frozen"/>
      <selection pane="topRight" activeCell="E1" sqref="E1"/>
      <selection pane="bottomLeft" activeCell="A2" sqref="A2"/>
      <selection pane="bottomRight" activeCell="AP39" sqref="AP39"/>
    </sheetView>
  </sheetViews>
  <sheetFormatPr baseColWidth="10" defaultRowHeight="14.25"/>
  <cols>
    <col min="1" max="1" width="4.625" style="21" bestFit="1" customWidth="1"/>
    <col min="2" max="2" width="3.75" style="21" bestFit="1" customWidth="1"/>
    <col min="3" max="3" width="7.25" style="21" bestFit="1" customWidth="1"/>
    <col min="4" max="10" width="6.375" style="21" bestFit="1" customWidth="1"/>
    <col min="11" max="11" width="6" style="21" bestFit="1" customWidth="1"/>
    <col min="12" max="20" width="6.375" style="21" bestFit="1" customWidth="1"/>
    <col min="21" max="21" width="6" style="21" bestFit="1" customWidth="1"/>
    <col min="22" max="23" width="6.375" style="21" bestFit="1" customWidth="1"/>
    <col min="24" max="24" width="6.75" style="21" bestFit="1" customWidth="1"/>
    <col min="25" max="30" width="6.375" style="21" bestFit="1" customWidth="1"/>
    <col min="31" max="31" width="6" style="21" bestFit="1" customWidth="1"/>
    <col min="32" max="38" width="6.375" style="21" bestFit="1" customWidth="1"/>
    <col min="39" max="39" width="6.375" bestFit="1" customWidth="1"/>
    <col min="40" max="40" width="6.75" bestFit="1" customWidth="1"/>
    <col min="41" max="41" width="6.375" bestFit="1" customWidth="1"/>
    <col min="42" max="49" width="6.75" bestFit="1" customWidth="1"/>
    <col min="50" max="50" width="6.375" bestFit="1" customWidth="1"/>
    <col min="51" max="51" width="6" bestFit="1" customWidth="1"/>
    <col min="52" max="52" width="6.375" bestFit="1" customWidth="1"/>
    <col min="54" max="54" width="4.625" customWidth="1"/>
    <col min="258" max="258" width="4.625" bestFit="1" customWidth="1"/>
    <col min="259" max="259" width="3.75" bestFit="1" customWidth="1"/>
    <col min="260" max="260" width="7.25" bestFit="1" customWidth="1"/>
    <col min="261" max="309" width="4.875" bestFit="1" customWidth="1"/>
    <col min="514" max="514" width="4.625" bestFit="1" customWidth="1"/>
    <col min="515" max="515" width="3.75" bestFit="1" customWidth="1"/>
    <col min="516" max="516" width="7.25" bestFit="1" customWidth="1"/>
    <col min="517" max="565" width="4.875" bestFit="1" customWidth="1"/>
    <col min="770" max="770" width="4.625" bestFit="1" customWidth="1"/>
    <col min="771" max="771" width="3.75" bestFit="1" customWidth="1"/>
    <col min="772" max="772" width="7.25" bestFit="1" customWidth="1"/>
    <col min="773" max="821" width="4.875" bestFit="1" customWidth="1"/>
    <col min="1026" max="1026" width="4.625" bestFit="1" customWidth="1"/>
    <col min="1027" max="1027" width="3.75" bestFit="1" customWidth="1"/>
    <col min="1028" max="1028" width="7.25" bestFit="1" customWidth="1"/>
    <col min="1029" max="1077" width="4.875" bestFit="1" customWidth="1"/>
    <col min="1282" max="1282" width="4.625" bestFit="1" customWidth="1"/>
    <col min="1283" max="1283" width="3.75" bestFit="1" customWidth="1"/>
    <col min="1284" max="1284" width="7.25" bestFit="1" customWidth="1"/>
    <col min="1285" max="1333" width="4.875" bestFit="1" customWidth="1"/>
    <col min="1538" max="1538" width="4.625" bestFit="1" customWidth="1"/>
    <col min="1539" max="1539" width="3.75" bestFit="1" customWidth="1"/>
    <col min="1540" max="1540" width="7.25" bestFit="1" customWidth="1"/>
    <col min="1541" max="1589" width="4.875" bestFit="1" customWidth="1"/>
    <col min="1794" max="1794" width="4.625" bestFit="1" customWidth="1"/>
    <col min="1795" max="1795" width="3.75" bestFit="1" customWidth="1"/>
    <col min="1796" max="1796" width="7.25" bestFit="1" customWidth="1"/>
    <col min="1797" max="1845" width="4.875" bestFit="1" customWidth="1"/>
    <col min="2050" max="2050" width="4.625" bestFit="1" customWidth="1"/>
    <col min="2051" max="2051" width="3.75" bestFit="1" customWidth="1"/>
    <col min="2052" max="2052" width="7.25" bestFit="1" customWidth="1"/>
    <col min="2053" max="2101" width="4.875" bestFit="1" customWidth="1"/>
    <col min="2306" max="2306" width="4.625" bestFit="1" customWidth="1"/>
    <col min="2307" max="2307" width="3.75" bestFit="1" customWidth="1"/>
    <col min="2308" max="2308" width="7.25" bestFit="1" customWidth="1"/>
    <col min="2309" max="2357" width="4.875" bestFit="1" customWidth="1"/>
    <col min="2562" max="2562" width="4.625" bestFit="1" customWidth="1"/>
    <col min="2563" max="2563" width="3.75" bestFit="1" customWidth="1"/>
    <col min="2564" max="2564" width="7.25" bestFit="1" customWidth="1"/>
    <col min="2565" max="2613" width="4.875" bestFit="1" customWidth="1"/>
    <col min="2818" max="2818" width="4.625" bestFit="1" customWidth="1"/>
    <col min="2819" max="2819" width="3.75" bestFit="1" customWidth="1"/>
    <col min="2820" max="2820" width="7.25" bestFit="1" customWidth="1"/>
    <col min="2821" max="2869" width="4.875" bestFit="1" customWidth="1"/>
    <col min="3074" max="3074" width="4.625" bestFit="1" customWidth="1"/>
    <col min="3075" max="3075" width="3.75" bestFit="1" customWidth="1"/>
    <col min="3076" max="3076" width="7.25" bestFit="1" customWidth="1"/>
    <col min="3077" max="3125" width="4.875" bestFit="1" customWidth="1"/>
    <col min="3330" max="3330" width="4.625" bestFit="1" customWidth="1"/>
    <col min="3331" max="3331" width="3.75" bestFit="1" customWidth="1"/>
    <col min="3332" max="3332" width="7.25" bestFit="1" customWidth="1"/>
    <col min="3333" max="3381" width="4.875" bestFit="1" customWidth="1"/>
    <col min="3586" max="3586" width="4.625" bestFit="1" customWidth="1"/>
    <col min="3587" max="3587" width="3.75" bestFit="1" customWidth="1"/>
    <col min="3588" max="3588" width="7.25" bestFit="1" customWidth="1"/>
    <col min="3589" max="3637" width="4.875" bestFit="1" customWidth="1"/>
    <col min="3842" max="3842" width="4.625" bestFit="1" customWidth="1"/>
    <col min="3843" max="3843" width="3.75" bestFit="1" customWidth="1"/>
    <col min="3844" max="3844" width="7.25" bestFit="1" customWidth="1"/>
    <col min="3845" max="3893" width="4.875" bestFit="1" customWidth="1"/>
    <col min="4098" max="4098" width="4.625" bestFit="1" customWidth="1"/>
    <col min="4099" max="4099" width="3.75" bestFit="1" customWidth="1"/>
    <col min="4100" max="4100" width="7.25" bestFit="1" customWidth="1"/>
    <col min="4101" max="4149" width="4.875" bestFit="1" customWidth="1"/>
    <col min="4354" max="4354" width="4.625" bestFit="1" customWidth="1"/>
    <col min="4355" max="4355" width="3.75" bestFit="1" customWidth="1"/>
    <col min="4356" max="4356" width="7.25" bestFit="1" customWidth="1"/>
    <col min="4357" max="4405" width="4.875" bestFit="1" customWidth="1"/>
    <col min="4610" max="4610" width="4.625" bestFit="1" customWidth="1"/>
    <col min="4611" max="4611" width="3.75" bestFit="1" customWidth="1"/>
    <col min="4612" max="4612" width="7.25" bestFit="1" customWidth="1"/>
    <col min="4613" max="4661" width="4.875" bestFit="1" customWidth="1"/>
    <col min="4866" max="4866" width="4.625" bestFit="1" customWidth="1"/>
    <col min="4867" max="4867" width="3.75" bestFit="1" customWidth="1"/>
    <col min="4868" max="4868" width="7.25" bestFit="1" customWidth="1"/>
    <col min="4869" max="4917" width="4.875" bestFit="1" customWidth="1"/>
    <col min="5122" max="5122" width="4.625" bestFit="1" customWidth="1"/>
    <col min="5123" max="5123" width="3.75" bestFit="1" customWidth="1"/>
    <col min="5124" max="5124" width="7.25" bestFit="1" customWidth="1"/>
    <col min="5125" max="5173" width="4.875" bestFit="1" customWidth="1"/>
    <col min="5378" max="5378" width="4.625" bestFit="1" customWidth="1"/>
    <col min="5379" max="5379" width="3.75" bestFit="1" customWidth="1"/>
    <col min="5380" max="5380" width="7.25" bestFit="1" customWidth="1"/>
    <col min="5381" max="5429" width="4.875" bestFit="1" customWidth="1"/>
    <col min="5634" max="5634" width="4.625" bestFit="1" customWidth="1"/>
    <col min="5635" max="5635" width="3.75" bestFit="1" customWidth="1"/>
    <col min="5636" max="5636" width="7.25" bestFit="1" customWidth="1"/>
    <col min="5637" max="5685" width="4.875" bestFit="1" customWidth="1"/>
    <col min="5890" max="5890" width="4.625" bestFit="1" customWidth="1"/>
    <col min="5891" max="5891" width="3.75" bestFit="1" customWidth="1"/>
    <col min="5892" max="5892" width="7.25" bestFit="1" customWidth="1"/>
    <col min="5893" max="5941" width="4.875" bestFit="1" customWidth="1"/>
    <col min="6146" max="6146" width="4.625" bestFit="1" customWidth="1"/>
    <col min="6147" max="6147" width="3.75" bestFit="1" customWidth="1"/>
    <col min="6148" max="6148" width="7.25" bestFit="1" customWidth="1"/>
    <col min="6149" max="6197" width="4.875" bestFit="1" customWidth="1"/>
    <col min="6402" max="6402" width="4.625" bestFit="1" customWidth="1"/>
    <col min="6403" max="6403" width="3.75" bestFit="1" customWidth="1"/>
    <col min="6404" max="6404" width="7.25" bestFit="1" customWidth="1"/>
    <col min="6405" max="6453" width="4.875" bestFit="1" customWidth="1"/>
    <col min="6658" max="6658" width="4.625" bestFit="1" customWidth="1"/>
    <col min="6659" max="6659" width="3.75" bestFit="1" customWidth="1"/>
    <col min="6660" max="6660" width="7.25" bestFit="1" customWidth="1"/>
    <col min="6661" max="6709" width="4.875" bestFit="1" customWidth="1"/>
    <col min="6914" max="6914" width="4.625" bestFit="1" customWidth="1"/>
    <col min="6915" max="6915" width="3.75" bestFit="1" customWidth="1"/>
    <col min="6916" max="6916" width="7.25" bestFit="1" customWidth="1"/>
    <col min="6917" max="6965" width="4.875" bestFit="1" customWidth="1"/>
    <col min="7170" max="7170" width="4.625" bestFit="1" customWidth="1"/>
    <col min="7171" max="7171" width="3.75" bestFit="1" customWidth="1"/>
    <col min="7172" max="7172" width="7.25" bestFit="1" customWidth="1"/>
    <col min="7173" max="7221" width="4.875" bestFit="1" customWidth="1"/>
    <col min="7426" max="7426" width="4.625" bestFit="1" customWidth="1"/>
    <col min="7427" max="7427" width="3.75" bestFit="1" customWidth="1"/>
    <col min="7428" max="7428" width="7.25" bestFit="1" customWidth="1"/>
    <col min="7429" max="7477" width="4.875" bestFit="1" customWidth="1"/>
    <col min="7682" max="7682" width="4.625" bestFit="1" customWidth="1"/>
    <col min="7683" max="7683" width="3.75" bestFit="1" customWidth="1"/>
    <col min="7684" max="7684" width="7.25" bestFit="1" customWidth="1"/>
    <col min="7685" max="7733" width="4.875" bestFit="1" customWidth="1"/>
    <col min="7938" max="7938" width="4.625" bestFit="1" customWidth="1"/>
    <col min="7939" max="7939" width="3.75" bestFit="1" customWidth="1"/>
    <col min="7940" max="7940" width="7.25" bestFit="1" customWidth="1"/>
    <col min="7941" max="7989" width="4.875" bestFit="1" customWidth="1"/>
    <col min="8194" max="8194" width="4.625" bestFit="1" customWidth="1"/>
    <col min="8195" max="8195" width="3.75" bestFit="1" customWidth="1"/>
    <col min="8196" max="8196" width="7.25" bestFit="1" customWidth="1"/>
    <col min="8197" max="8245" width="4.875" bestFit="1" customWidth="1"/>
    <col min="8450" max="8450" width="4.625" bestFit="1" customWidth="1"/>
    <col min="8451" max="8451" width="3.75" bestFit="1" customWidth="1"/>
    <col min="8452" max="8452" width="7.25" bestFit="1" customWidth="1"/>
    <col min="8453" max="8501" width="4.875" bestFit="1" customWidth="1"/>
    <col min="8706" max="8706" width="4.625" bestFit="1" customWidth="1"/>
    <col min="8707" max="8707" width="3.75" bestFit="1" customWidth="1"/>
    <col min="8708" max="8708" width="7.25" bestFit="1" customWidth="1"/>
    <col min="8709" max="8757" width="4.875" bestFit="1" customWidth="1"/>
    <col min="8962" max="8962" width="4.625" bestFit="1" customWidth="1"/>
    <col min="8963" max="8963" width="3.75" bestFit="1" customWidth="1"/>
    <col min="8964" max="8964" width="7.25" bestFit="1" customWidth="1"/>
    <col min="8965" max="9013" width="4.875" bestFit="1" customWidth="1"/>
    <col min="9218" max="9218" width="4.625" bestFit="1" customWidth="1"/>
    <col min="9219" max="9219" width="3.75" bestFit="1" customWidth="1"/>
    <col min="9220" max="9220" width="7.25" bestFit="1" customWidth="1"/>
    <col min="9221" max="9269" width="4.875" bestFit="1" customWidth="1"/>
    <col min="9474" max="9474" width="4.625" bestFit="1" customWidth="1"/>
    <col min="9475" max="9475" width="3.75" bestFit="1" customWidth="1"/>
    <col min="9476" max="9476" width="7.25" bestFit="1" customWidth="1"/>
    <col min="9477" max="9525" width="4.875" bestFit="1" customWidth="1"/>
    <col min="9730" max="9730" width="4.625" bestFit="1" customWidth="1"/>
    <col min="9731" max="9731" width="3.75" bestFit="1" customWidth="1"/>
    <col min="9732" max="9732" width="7.25" bestFit="1" customWidth="1"/>
    <col min="9733" max="9781" width="4.875" bestFit="1" customWidth="1"/>
    <col min="9986" max="9986" width="4.625" bestFit="1" customWidth="1"/>
    <col min="9987" max="9987" width="3.75" bestFit="1" customWidth="1"/>
    <col min="9988" max="9988" width="7.25" bestFit="1" customWidth="1"/>
    <col min="9989" max="10037" width="4.875" bestFit="1" customWidth="1"/>
    <col min="10242" max="10242" width="4.625" bestFit="1" customWidth="1"/>
    <col min="10243" max="10243" width="3.75" bestFit="1" customWidth="1"/>
    <col min="10244" max="10244" width="7.25" bestFit="1" customWidth="1"/>
    <col min="10245" max="10293" width="4.875" bestFit="1" customWidth="1"/>
    <col min="10498" max="10498" width="4.625" bestFit="1" customWidth="1"/>
    <col min="10499" max="10499" width="3.75" bestFit="1" customWidth="1"/>
    <col min="10500" max="10500" width="7.25" bestFit="1" customWidth="1"/>
    <col min="10501" max="10549" width="4.875" bestFit="1" customWidth="1"/>
    <col min="10754" max="10754" width="4.625" bestFit="1" customWidth="1"/>
    <col min="10755" max="10755" width="3.75" bestFit="1" customWidth="1"/>
    <col min="10756" max="10756" width="7.25" bestFit="1" customWidth="1"/>
    <col min="10757" max="10805" width="4.875" bestFit="1" customWidth="1"/>
    <col min="11010" max="11010" width="4.625" bestFit="1" customWidth="1"/>
    <col min="11011" max="11011" width="3.75" bestFit="1" customWidth="1"/>
    <col min="11012" max="11012" width="7.25" bestFit="1" customWidth="1"/>
    <col min="11013" max="11061" width="4.875" bestFit="1" customWidth="1"/>
    <col min="11266" max="11266" width="4.625" bestFit="1" customWidth="1"/>
    <col min="11267" max="11267" width="3.75" bestFit="1" customWidth="1"/>
    <col min="11268" max="11268" width="7.25" bestFit="1" customWidth="1"/>
    <col min="11269" max="11317" width="4.875" bestFit="1" customWidth="1"/>
    <col min="11522" max="11522" width="4.625" bestFit="1" customWidth="1"/>
    <col min="11523" max="11523" width="3.75" bestFit="1" customWidth="1"/>
    <col min="11524" max="11524" width="7.25" bestFit="1" customWidth="1"/>
    <col min="11525" max="11573" width="4.875" bestFit="1" customWidth="1"/>
    <col min="11778" max="11778" width="4.625" bestFit="1" customWidth="1"/>
    <col min="11779" max="11779" width="3.75" bestFit="1" customWidth="1"/>
    <col min="11780" max="11780" width="7.25" bestFit="1" customWidth="1"/>
    <col min="11781" max="11829" width="4.875" bestFit="1" customWidth="1"/>
    <col min="12034" max="12034" width="4.625" bestFit="1" customWidth="1"/>
    <col min="12035" max="12035" width="3.75" bestFit="1" customWidth="1"/>
    <col min="12036" max="12036" width="7.25" bestFit="1" customWidth="1"/>
    <col min="12037" max="12085" width="4.875" bestFit="1" customWidth="1"/>
    <col min="12290" max="12290" width="4.625" bestFit="1" customWidth="1"/>
    <col min="12291" max="12291" width="3.75" bestFit="1" customWidth="1"/>
    <col min="12292" max="12292" width="7.25" bestFit="1" customWidth="1"/>
    <col min="12293" max="12341" width="4.875" bestFit="1" customWidth="1"/>
    <col min="12546" max="12546" width="4.625" bestFit="1" customWidth="1"/>
    <col min="12547" max="12547" width="3.75" bestFit="1" customWidth="1"/>
    <col min="12548" max="12548" width="7.25" bestFit="1" customWidth="1"/>
    <col min="12549" max="12597" width="4.875" bestFit="1" customWidth="1"/>
    <col min="12802" max="12802" width="4.625" bestFit="1" customWidth="1"/>
    <col min="12803" max="12803" width="3.75" bestFit="1" customWidth="1"/>
    <col min="12804" max="12804" width="7.25" bestFit="1" customWidth="1"/>
    <col min="12805" max="12853" width="4.875" bestFit="1" customWidth="1"/>
    <col min="13058" max="13058" width="4.625" bestFit="1" customWidth="1"/>
    <col min="13059" max="13059" width="3.75" bestFit="1" customWidth="1"/>
    <col min="13060" max="13060" width="7.25" bestFit="1" customWidth="1"/>
    <col min="13061" max="13109" width="4.875" bestFit="1" customWidth="1"/>
    <col min="13314" max="13314" width="4.625" bestFit="1" customWidth="1"/>
    <col min="13315" max="13315" width="3.75" bestFit="1" customWidth="1"/>
    <col min="13316" max="13316" width="7.25" bestFit="1" customWidth="1"/>
    <col min="13317" max="13365" width="4.875" bestFit="1" customWidth="1"/>
    <col min="13570" max="13570" width="4.625" bestFit="1" customWidth="1"/>
    <col min="13571" max="13571" width="3.75" bestFit="1" customWidth="1"/>
    <col min="13572" max="13572" width="7.25" bestFit="1" customWidth="1"/>
    <col min="13573" max="13621" width="4.875" bestFit="1" customWidth="1"/>
    <col min="13826" max="13826" width="4.625" bestFit="1" customWidth="1"/>
    <col min="13827" max="13827" width="3.75" bestFit="1" customWidth="1"/>
    <col min="13828" max="13828" width="7.25" bestFit="1" customWidth="1"/>
    <col min="13829" max="13877" width="4.875" bestFit="1" customWidth="1"/>
    <col min="14082" max="14082" width="4.625" bestFit="1" customWidth="1"/>
    <col min="14083" max="14083" width="3.75" bestFit="1" customWidth="1"/>
    <col min="14084" max="14084" width="7.25" bestFit="1" customWidth="1"/>
    <col min="14085" max="14133" width="4.875" bestFit="1" customWidth="1"/>
    <col min="14338" max="14338" width="4.625" bestFit="1" customWidth="1"/>
    <col min="14339" max="14339" width="3.75" bestFit="1" customWidth="1"/>
    <col min="14340" max="14340" width="7.25" bestFit="1" customWidth="1"/>
    <col min="14341" max="14389" width="4.875" bestFit="1" customWidth="1"/>
    <col min="14594" max="14594" width="4.625" bestFit="1" customWidth="1"/>
    <col min="14595" max="14595" width="3.75" bestFit="1" customWidth="1"/>
    <col min="14596" max="14596" width="7.25" bestFit="1" customWidth="1"/>
    <col min="14597" max="14645" width="4.875" bestFit="1" customWidth="1"/>
    <col min="14850" max="14850" width="4.625" bestFit="1" customWidth="1"/>
    <col min="14851" max="14851" width="3.75" bestFit="1" customWidth="1"/>
    <col min="14852" max="14852" width="7.25" bestFit="1" customWidth="1"/>
    <col min="14853" max="14901" width="4.875" bestFit="1" customWidth="1"/>
    <col min="15106" max="15106" width="4.625" bestFit="1" customWidth="1"/>
    <col min="15107" max="15107" width="3.75" bestFit="1" customWidth="1"/>
    <col min="15108" max="15108" width="7.25" bestFit="1" customWidth="1"/>
    <col min="15109" max="15157" width="4.875" bestFit="1" customWidth="1"/>
    <col min="15362" max="15362" width="4.625" bestFit="1" customWidth="1"/>
    <col min="15363" max="15363" width="3.75" bestFit="1" customWidth="1"/>
    <col min="15364" max="15364" width="7.25" bestFit="1" customWidth="1"/>
    <col min="15365" max="15413" width="4.875" bestFit="1" customWidth="1"/>
    <col min="15618" max="15618" width="4.625" bestFit="1" customWidth="1"/>
    <col min="15619" max="15619" width="3.75" bestFit="1" customWidth="1"/>
    <col min="15620" max="15620" width="7.25" bestFit="1" customWidth="1"/>
    <col min="15621" max="15669" width="4.875" bestFit="1" customWidth="1"/>
    <col min="15874" max="15874" width="4.625" bestFit="1" customWidth="1"/>
    <col min="15875" max="15875" width="3.75" bestFit="1" customWidth="1"/>
    <col min="15876" max="15876" width="7.25" bestFit="1" customWidth="1"/>
    <col min="15877" max="15925" width="4.875" bestFit="1" customWidth="1"/>
    <col min="16130" max="16130" width="4.625" bestFit="1" customWidth="1"/>
    <col min="16131" max="16131" width="3.75" bestFit="1" customWidth="1"/>
    <col min="16132" max="16132" width="7.25" bestFit="1" customWidth="1"/>
    <col min="16133" max="16181" width="4.875" bestFit="1" customWidth="1"/>
  </cols>
  <sheetData>
    <row r="1" spans="1:70" ht="15">
      <c r="A1" s="17" t="s">
        <v>0</v>
      </c>
      <c r="B1" s="17" t="s">
        <v>1</v>
      </c>
      <c r="C1" s="17" t="s">
        <v>2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8" t="s">
        <v>35</v>
      </c>
      <c r="R1" s="18" t="s">
        <v>36</v>
      </c>
      <c r="S1" s="18" t="s">
        <v>37</v>
      </c>
      <c r="T1" s="18" t="s">
        <v>38</v>
      </c>
      <c r="U1" s="18" t="s">
        <v>39</v>
      </c>
      <c r="V1" s="18" t="s">
        <v>40</v>
      </c>
      <c r="W1" s="18" t="s">
        <v>41</v>
      </c>
      <c r="X1" s="18" t="s">
        <v>42</v>
      </c>
      <c r="Y1" s="18" t="s">
        <v>43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  <c r="AF1" s="18" t="s">
        <v>50</v>
      </c>
      <c r="AG1" s="18" t="s">
        <v>51</v>
      </c>
      <c r="AH1" s="18" t="s">
        <v>52</v>
      </c>
      <c r="AI1" s="18" t="s">
        <v>53</v>
      </c>
      <c r="AJ1" s="18" t="s">
        <v>54</v>
      </c>
      <c r="AK1" s="18" t="s">
        <v>55</v>
      </c>
      <c r="AL1" s="18" t="s">
        <v>56</v>
      </c>
      <c r="AM1" s="2" t="s">
        <v>57</v>
      </c>
      <c r="AN1" s="2" t="s">
        <v>58</v>
      </c>
      <c r="AO1" s="2" t="s">
        <v>59</v>
      </c>
      <c r="AP1" s="2" t="s">
        <v>60</v>
      </c>
      <c r="AQ1" s="2" t="s">
        <v>61</v>
      </c>
      <c r="AR1" s="2" t="s">
        <v>62</v>
      </c>
      <c r="AS1" s="2" t="s">
        <v>63</v>
      </c>
      <c r="AT1" s="2" t="s">
        <v>64</v>
      </c>
      <c r="AU1" s="2" t="s">
        <v>65</v>
      </c>
      <c r="AV1" s="2" t="s">
        <v>66</v>
      </c>
      <c r="AW1" s="2" t="s">
        <v>67</v>
      </c>
      <c r="AX1" s="2" t="s">
        <v>68</v>
      </c>
      <c r="AY1" s="2" t="s">
        <v>69</v>
      </c>
      <c r="AZ1" s="2" t="s">
        <v>70</v>
      </c>
      <c r="BC1" s="44">
        <v>1997</v>
      </c>
      <c r="BD1" s="44">
        <v>1998</v>
      </c>
      <c r="BE1" s="44">
        <v>1999</v>
      </c>
      <c r="BF1" s="44">
        <v>2000</v>
      </c>
      <c r="BG1" s="44">
        <v>2001</v>
      </c>
      <c r="BH1" s="44">
        <v>2002</v>
      </c>
      <c r="BI1" s="44">
        <v>2003</v>
      </c>
      <c r="BJ1" s="44">
        <v>2004</v>
      </c>
      <c r="BK1" s="44">
        <v>2005</v>
      </c>
      <c r="BL1" s="44">
        <v>2006</v>
      </c>
      <c r="BM1" s="44">
        <v>2007</v>
      </c>
      <c r="BN1" s="44">
        <v>2008</v>
      </c>
      <c r="BO1" s="44">
        <v>2009</v>
      </c>
      <c r="BP1" s="44">
        <v>2010</v>
      </c>
      <c r="BQ1" s="44">
        <v>2011</v>
      </c>
      <c r="BR1" s="44">
        <v>2012</v>
      </c>
    </row>
    <row r="2" spans="1:70">
      <c r="A2" s="19">
        <v>1</v>
      </c>
      <c r="B2" s="19">
        <v>1</v>
      </c>
      <c r="C2" s="20">
        <v>1</v>
      </c>
      <c r="D2" s="16">
        <v>0</v>
      </c>
      <c r="E2" s="16">
        <v>0.1</v>
      </c>
      <c r="F2" s="16">
        <v>7</v>
      </c>
      <c r="G2" s="16">
        <v>0</v>
      </c>
      <c r="H2" s="16">
        <v>6</v>
      </c>
      <c r="I2" s="16">
        <v>15.8</v>
      </c>
      <c r="J2" s="16">
        <v>7.5</v>
      </c>
      <c r="K2" s="16">
        <v>6</v>
      </c>
      <c r="L2" s="16">
        <v>2.5</v>
      </c>
      <c r="M2" s="16">
        <v>3.6</v>
      </c>
      <c r="N2" s="16">
        <v>0</v>
      </c>
      <c r="O2" s="16">
        <v>1.8</v>
      </c>
      <c r="P2" s="16">
        <v>7.6</v>
      </c>
      <c r="Q2" s="16">
        <v>0</v>
      </c>
      <c r="R2" s="16">
        <v>17.2</v>
      </c>
      <c r="S2" s="16">
        <v>0</v>
      </c>
      <c r="T2" s="16">
        <v>18.135516648799999</v>
      </c>
      <c r="U2" s="16">
        <v>8.0762585865999998</v>
      </c>
      <c r="V2" s="16">
        <v>4.9000000000000004</v>
      </c>
      <c r="W2" s="16">
        <v>0.7</v>
      </c>
      <c r="X2" s="16">
        <v>0</v>
      </c>
      <c r="Y2" s="16">
        <v>2.6500000000000004</v>
      </c>
      <c r="Z2" s="16">
        <v>2.8439191178000001</v>
      </c>
      <c r="AA2" s="16">
        <v>1.5</v>
      </c>
      <c r="AB2" s="16">
        <v>2.1</v>
      </c>
      <c r="AC2" s="16">
        <v>15.3</v>
      </c>
      <c r="AD2" s="16">
        <v>21.6</v>
      </c>
      <c r="AE2" s="16">
        <v>0</v>
      </c>
      <c r="AF2" s="16">
        <v>0.3</v>
      </c>
      <c r="AG2" s="16">
        <v>11</v>
      </c>
      <c r="AH2" s="16">
        <v>7.2</v>
      </c>
      <c r="AI2" s="16">
        <v>0</v>
      </c>
      <c r="AJ2" s="16">
        <v>0</v>
      </c>
      <c r="AK2" s="43">
        <v>0</v>
      </c>
      <c r="AL2" s="16">
        <v>0.8</v>
      </c>
      <c r="AM2" s="14">
        <v>4</v>
      </c>
      <c r="AN2" s="14">
        <v>18</v>
      </c>
      <c r="AO2" s="14">
        <v>0</v>
      </c>
      <c r="AP2" s="14">
        <v>0</v>
      </c>
      <c r="AQ2" s="14">
        <v>2.8</v>
      </c>
      <c r="AR2" s="14">
        <v>25.5</v>
      </c>
      <c r="AS2" s="14">
        <v>1.1000000000000001</v>
      </c>
      <c r="AT2" s="14">
        <v>7.9</v>
      </c>
      <c r="AU2" s="14">
        <v>6.8</v>
      </c>
      <c r="AV2" s="14">
        <v>0.2</v>
      </c>
      <c r="AW2" s="14">
        <v>12.8</v>
      </c>
      <c r="AX2" s="14">
        <v>0.3</v>
      </c>
      <c r="AY2" s="15">
        <v>0</v>
      </c>
      <c r="AZ2" s="1">
        <v>7.6999999999999993</v>
      </c>
      <c r="BB2" s="44">
        <v>1</v>
      </c>
      <c r="BC2" s="45">
        <f>+SUMIF($A$2:$A$367, $BB2, AK$2:AK$367)</f>
        <v>139</v>
      </c>
      <c r="BD2" s="3">
        <f>+SUMIF($A$2:$A$367, $BB2, AL$2:AL$367)</f>
        <v>106.5</v>
      </c>
      <c r="BE2" s="45">
        <f t="shared" ref="BE2:BR13" si="0">+SUMIF($A$2:$A$367, $BB2, AM$2:AM$367)</f>
        <v>92.800000000000011</v>
      </c>
      <c r="BF2" s="3">
        <f t="shared" si="0"/>
        <v>136.79999999999998</v>
      </c>
      <c r="BG2" s="45">
        <f t="shared" si="0"/>
        <v>228.10000000000005</v>
      </c>
      <c r="BH2" s="3">
        <f t="shared" si="0"/>
        <v>162.6</v>
      </c>
      <c r="BI2" s="45">
        <f t="shared" si="0"/>
        <v>201</v>
      </c>
      <c r="BJ2" s="3">
        <f t="shared" si="0"/>
        <v>260.60000000000008</v>
      </c>
      <c r="BK2" s="45">
        <f t="shared" si="0"/>
        <v>70.599999999999994</v>
      </c>
      <c r="BL2" s="3">
        <f t="shared" si="0"/>
        <v>177.49999999999994</v>
      </c>
      <c r="BM2" s="45">
        <f t="shared" si="0"/>
        <v>107.49999999999999</v>
      </c>
      <c r="BN2" s="3">
        <f t="shared" si="0"/>
        <v>172.70000000000002</v>
      </c>
      <c r="BO2" s="45">
        <f t="shared" si="0"/>
        <v>91.800000000000026</v>
      </c>
      <c r="BP2" s="3">
        <f t="shared" si="0"/>
        <v>192.29999999999995</v>
      </c>
      <c r="BQ2" s="45">
        <f t="shared" si="0"/>
        <v>71.599999999999994</v>
      </c>
      <c r="BR2" s="3">
        <f t="shared" si="0"/>
        <v>139.6</v>
      </c>
    </row>
    <row r="3" spans="1:70">
      <c r="A3" s="19">
        <v>1</v>
      </c>
      <c r="B3" s="19">
        <v>2</v>
      </c>
      <c r="C3" s="20">
        <v>2</v>
      </c>
      <c r="D3" s="16">
        <v>0</v>
      </c>
      <c r="E3" s="16">
        <v>3</v>
      </c>
      <c r="F3" s="16">
        <v>9.5</v>
      </c>
      <c r="G3" s="16">
        <v>0</v>
      </c>
      <c r="H3" s="16">
        <v>2.5</v>
      </c>
      <c r="I3" s="16">
        <v>7</v>
      </c>
      <c r="J3" s="16">
        <v>6</v>
      </c>
      <c r="K3" s="16">
        <v>0</v>
      </c>
      <c r="L3" s="16">
        <v>19.3</v>
      </c>
      <c r="M3" s="16">
        <v>9.1</v>
      </c>
      <c r="N3" s="16">
        <v>0</v>
      </c>
      <c r="O3" s="16">
        <v>2.5</v>
      </c>
      <c r="P3" s="16">
        <v>2.2999999999999998</v>
      </c>
      <c r="Q3" s="16">
        <v>0</v>
      </c>
      <c r="R3" s="16">
        <v>7.5</v>
      </c>
      <c r="S3" s="16">
        <v>0</v>
      </c>
      <c r="T3" s="16">
        <v>10.988941923099999</v>
      </c>
      <c r="U3" s="16">
        <v>0.82149647179999996</v>
      </c>
      <c r="V3" s="16">
        <v>4.4000000000000004</v>
      </c>
      <c r="W3" s="16">
        <v>0</v>
      </c>
      <c r="X3" s="16">
        <v>4.8</v>
      </c>
      <c r="Y3" s="16">
        <v>5.45</v>
      </c>
      <c r="Z3" s="16">
        <v>2.4928478161000003</v>
      </c>
      <c r="AA3" s="16">
        <v>2.4</v>
      </c>
      <c r="AB3" s="16">
        <v>0</v>
      </c>
      <c r="AC3" s="16">
        <v>6.6</v>
      </c>
      <c r="AD3" s="16">
        <v>0.5</v>
      </c>
      <c r="AE3" s="16">
        <v>19</v>
      </c>
      <c r="AF3" s="16">
        <v>1.2</v>
      </c>
      <c r="AG3" s="16">
        <v>11.8</v>
      </c>
      <c r="AH3" s="16">
        <v>6.8</v>
      </c>
      <c r="AI3" s="16">
        <v>2</v>
      </c>
      <c r="AJ3" s="16">
        <v>8.5</v>
      </c>
      <c r="AK3" s="43">
        <v>5.6</v>
      </c>
      <c r="AL3" s="16">
        <v>13.3</v>
      </c>
      <c r="AM3" s="14">
        <v>0.5</v>
      </c>
      <c r="AN3" s="14">
        <v>0</v>
      </c>
      <c r="AO3" s="14">
        <v>0</v>
      </c>
      <c r="AP3" s="14">
        <v>18.600000000000001</v>
      </c>
      <c r="AQ3" s="14">
        <v>6.9</v>
      </c>
      <c r="AR3" s="14">
        <v>8.9</v>
      </c>
      <c r="AS3" s="14">
        <v>1.8</v>
      </c>
      <c r="AT3" s="14">
        <v>13.2</v>
      </c>
      <c r="AU3" s="14">
        <v>7.5</v>
      </c>
      <c r="AV3" s="14">
        <v>6.4</v>
      </c>
      <c r="AW3" s="14">
        <v>1.9</v>
      </c>
      <c r="AX3" s="14">
        <v>12.2</v>
      </c>
      <c r="AY3" s="15">
        <v>0.2</v>
      </c>
      <c r="AZ3" s="1">
        <v>6.4</v>
      </c>
      <c r="BB3" s="44">
        <v>2</v>
      </c>
      <c r="BC3" s="45">
        <f t="shared" ref="BC3:BC13" si="1">+SUMIF($A$2:$A$367, $BB3, AK$2:AK$367)</f>
        <v>194.89999999999998</v>
      </c>
      <c r="BD3" s="3">
        <f t="shared" ref="BD3:BD13" si="2">+SUMIF($A$2:$A$367, $BB3, AL$2:AL$367)</f>
        <v>90.1</v>
      </c>
      <c r="BE3" s="45">
        <f t="shared" si="0"/>
        <v>156.30000000000001</v>
      </c>
      <c r="BF3" s="3">
        <f t="shared" si="0"/>
        <v>224.60000000000002</v>
      </c>
      <c r="BG3" s="45">
        <f t="shared" si="0"/>
        <v>111.19999999999997</v>
      </c>
      <c r="BH3" s="3">
        <f t="shared" si="0"/>
        <v>191.4</v>
      </c>
      <c r="BI3" s="45">
        <f t="shared" si="0"/>
        <v>98.699999999999989</v>
      </c>
      <c r="BJ3" s="3">
        <f t="shared" si="0"/>
        <v>151.4</v>
      </c>
      <c r="BK3" s="45">
        <f t="shared" si="0"/>
        <v>224.89999999999995</v>
      </c>
      <c r="BL3" s="3">
        <f t="shared" si="0"/>
        <v>65.900000000000006</v>
      </c>
      <c r="BM3" s="45">
        <f t="shared" si="0"/>
        <v>77.800000000000011</v>
      </c>
      <c r="BN3" s="3">
        <f t="shared" si="0"/>
        <v>121.60000000000001</v>
      </c>
      <c r="BO3" s="45">
        <f t="shared" si="0"/>
        <v>123.8</v>
      </c>
      <c r="BP3" s="3">
        <f t="shared" si="0"/>
        <v>125.19999999999997</v>
      </c>
      <c r="BQ3" s="45">
        <f t="shared" si="0"/>
        <v>164.09999999999997</v>
      </c>
      <c r="BR3" s="3">
        <f t="shared" si="0"/>
        <v>159.5</v>
      </c>
    </row>
    <row r="4" spans="1:70">
      <c r="A4" s="19">
        <v>1</v>
      </c>
      <c r="B4" s="19">
        <v>3</v>
      </c>
      <c r="C4" s="20">
        <v>3</v>
      </c>
      <c r="D4" s="16">
        <v>0</v>
      </c>
      <c r="E4" s="16">
        <v>3</v>
      </c>
      <c r="F4" s="16">
        <v>0</v>
      </c>
      <c r="G4" s="16">
        <v>0</v>
      </c>
      <c r="H4" s="16">
        <v>0.1</v>
      </c>
      <c r="I4" s="16">
        <v>0</v>
      </c>
      <c r="J4" s="16">
        <v>3.5</v>
      </c>
      <c r="K4" s="16">
        <v>0</v>
      </c>
      <c r="L4" s="16">
        <v>2</v>
      </c>
      <c r="M4" s="16">
        <v>5.7</v>
      </c>
      <c r="N4" s="16">
        <v>0</v>
      </c>
      <c r="O4" s="16">
        <v>0</v>
      </c>
      <c r="P4" s="16">
        <v>2.5</v>
      </c>
      <c r="Q4" s="16">
        <v>0</v>
      </c>
      <c r="R4" s="16">
        <v>18.5</v>
      </c>
      <c r="S4" s="16">
        <v>5.6</v>
      </c>
      <c r="T4" s="16">
        <v>15.883169984499999</v>
      </c>
      <c r="U4" s="16">
        <v>9.0405072178999983</v>
      </c>
      <c r="V4" s="16">
        <v>4.5</v>
      </c>
      <c r="W4" s="16">
        <v>0</v>
      </c>
      <c r="X4" s="16">
        <v>0</v>
      </c>
      <c r="Y4" s="16">
        <v>5.55</v>
      </c>
      <c r="Z4" s="16">
        <v>7.6731011923999999</v>
      </c>
      <c r="AA4" s="16">
        <v>17.8</v>
      </c>
      <c r="AB4" s="16">
        <v>2.1</v>
      </c>
      <c r="AC4" s="16">
        <v>11.6</v>
      </c>
      <c r="AD4" s="16">
        <v>22.2</v>
      </c>
      <c r="AE4" s="16">
        <v>25</v>
      </c>
      <c r="AF4" s="16">
        <v>5.2</v>
      </c>
      <c r="AG4" s="16">
        <v>8.8000000000000007</v>
      </c>
      <c r="AH4" s="16">
        <v>0</v>
      </c>
      <c r="AI4" s="16">
        <v>4.7</v>
      </c>
      <c r="AJ4" s="16">
        <v>0</v>
      </c>
      <c r="AK4" s="43">
        <v>0</v>
      </c>
      <c r="AL4" s="16">
        <v>13.5</v>
      </c>
      <c r="AM4" s="14">
        <v>1.4</v>
      </c>
      <c r="AN4" s="14">
        <v>3.2</v>
      </c>
      <c r="AO4" s="14">
        <v>9</v>
      </c>
      <c r="AP4" s="14">
        <v>11.9</v>
      </c>
      <c r="AQ4" s="14">
        <v>7.5</v>
      </c>
      <c r="AR4" s="14">
        <v>19.600000000000001</v>
      </c>
      <c r="AS4" s="14">
        <v>2.2000000000000002</v>
      </c>
      <c r="AT4" s="14">
        <v>3.5</v>
      </c>
      <c r="AU4" s="14">
        <v>2.6</v>
      </c>
      <c r="AV4" s="14">
        <v>11.1</v>
      </c>
      <c r="AW4" s="14">
        <v>13.7</v>
      </c>
      <c r="AX4" s="14">
        <v>1.5</v>
      </c>
      <c r="AY4" s="15">
        <v>0</v>
      </c>
      <c r="AZ4" s="1">
        <v>2.2000000000000002</v>
      </c>
      <c r="BB4" s="44">
        <v>3</v>
      </c>
      <c r="BC4" s="45">
        <f t="shared" si="1"/>
        <v>174</v>
      </c>
      <c r="BD4" s="3">
        <f t="shared" si="2"/>
        <v>115.2</v>
      </c>
      <c r="BE4" s="45">
        <f t="shared" si="0"/>
        <v>129.70000000000002</v>
      </c>
      <c r="BF4" s="3">
        <f t="shared" si="0"/>
        <v>108.60000000000001</v>
      </c>
      <c r="BG4" s="45">
        <f t="shared" si="0"/>
        <v>99.899999999999991</v>
      </c>
      <c r="BH4" s="3">
        <f t="shared" si="0"/>
        <v>68</v>
      </c>
      <c r="BI4" s="45">
        <f t="shared" si="0"/>
        <v>163.19999999999999</v>
      </c>
      <c r="BJ4" s="3">
        <f t="shared" si="0"/>
        <v>86.6</v>
      </c>
      <c r="BK4" s="45">
        <f t="shared" si="0"/>
        <v>130.19999999999999</v>
      </c>
      <c r="BL4" s="3">
        <f t="shared" si="0"/>
        <v>105</v>
      </c>
      <c r="BM4" s="45">
        <f t="shared" si="0"/>
        <v>161.6</v>
      </c>
      <c r="BN4" s="3">
        <f t="shared" si="0"/>
        <v>58.29999999999999</v>
      </c>
      <c r="BO4" s="45">
        <f t="shared" si="0"/>
        <v>89.800000000000011</v>
      </c>
      <c r="BP4" s="3">
        <f t="shared" si="0"/>
        <v>87.9</v>
      </c>
      <c r="BQ4" s="45">
        <f t="shared" si="0"/>
        <v>132.69999999999999</v>
      </c>
      <c r="BR4" s="3">
        <f t="shared" si="0"/>
        <v>169.4</v>
      </c>
    </row>
    <row r="5" spans="1:70">
      <c r="A5" s="19">
        <v>1</v>
      </c>
      <c r="B5" s="19">
        <v>4</v>
      </c>
      <c r="C5" s="20">
        <v>4</v>
      </c>
      <c r="D5" s="16">
        <v>3.5</v>
      </c>
      <c r="E5" s="16">
        <v>0</v>
      </c>
      <c r="F5" s="16">
        <v>0.1</v>
      </c>
      <c r="G5" s="16">
        <v>10</v>
      </c>
      <c r="H5" s="16">
        <v>2.5</v>
      </c>
      <c r="I5" s="16">
        <v>11.7</v>
      </c>
      <c r="J5" s="16">
        <v>6</v>
      </c>
      <c r="K5" s="16">
        <v>0</v>
      </c>
      <c r="L5" s="16">
        <v>3.7</v>
      </c>
      <c r="M5" s="16">
        <v>6.5</v>
      </c>
      <c r="N5" s="16">
        <v>0.1</v>
      </c>
      <c r="O5" s="16">
        <v>0</v>
      </c>
      <c r="P5" s="16">
        <v>1.4</v>
      </c>
      <c r="Q5" s="16">
        <v>0</v>
      </c>
      <c r="R5" s="16">
        <v>16.7</v>
      </c>
      <c r="S5" s="16">
        <v>16.100000000000001</v>
      </c>
      <c r="T5" s="16">
        <v>0.33210524789999996</v>
      </c>
      <c r="U5" s="16">
        <v>5.2125362060000002</v>
      </c>
      <c r="V5" s="16">
        <v>3.9</v>
      </c>
      <c r="W5" s="16">
        <v>2.5</v>
      </c>
      <c r="X5" s="16">
        <v>0.8</v>
      </c>
      <c r="Y5" s="16">
        <v>3.1</v>
      </c>
      <c r="Z5" s="16">
        <v>4.5080593438999994</v>
      </c>
      <c r="AA5" s="16">
        <v>1.5</v>
      </c>
      <c r="AB5" s="16">
        <v>7.8</v>
      </c>
      <c r="AC5" s="16">
        <v>15.9</v>
      </c>
      <c r="AD5" s="16">
        <v>3.9</v>
      </c>
      <c r="AE5" s="16">
        <v>16.8</v>
      </c>
      <c r="AF5" s="16">
        <v>5.8</v>
      </c>
      <c r="AG5" s="16">
        <v>0</v>
      </c>
      <c r="AH5" s="16">
        <v>0</v>
      </c>
      <c r="AI5" s="16">
        <v>0</v>
      </c>
      <c r="AJ5" s="16">
        <v>0</v>
      </c>
      <c r="AK5" s="43">
        <v>0</v>
      </c>
      <c r="AL5" s="16">
        <v>0.1</v>
      </c>
      <c r="AM5" s="14">
        <v>0.1</v>
      </c>
      <c r="AN5" s="14">
        <v>1.8</v>
      </c>
      <c r="AO5" s="14">
        <v>5.7</v>
      </c>
      <c r="AP5" s="14">
        <v>5.0999999999999996</v>
      </c>
      <c r="AQ5" s="14">
        <v>0</v>
      </c>
      <c r="AR5" s="14">
        <v>4.8</v>
      </c>
      <c r="AS5" s="14">
        <v>0.3</v>
      </c>
      <c r="AT5" s="14">
        <v>5.8</v>
      </c>
      <c r="AU5" s="14">
        <v>5</v>
      </c>
      <c r="AV5" s="14">
        <v>8.6999999999999993</v>
      </c>
      <c r="AW5" s="14">
        <v>0.1</v>
      </c>
      <c r="AX5" s="14">
        <v>1.6</v>
      </c>
      <c r="AY5" s="15">
        <v>0</v>
      </c>
      <c r="AZ5" s="1">
        <v>6.6000000000000005</v>
      </c>
      <c r="BB5" s="44">
        <v>4</v>
      </c>
      <c r="BC5" s="45">
        <f t="shared" si="1"/>
        <v>8.4</v>
      </c>
      <c r="BD5" s="3">
        <f t="shared" si="2"/>
        <v>26.6</v>
      </c>
      <c r="BE5" s="45">
        <f t="shared" si="0"/>
        <v>111.6</v>
      </c>
      <c r="BF5" s="3">
        <f t="shared" si="0"/>
        <v>5.9</v>
      </c>
      <c r="BG5" s="45">
        <f t="shared" si="0"/>
        <v>39</v>
      </c>
      <c r="BH5" s="3">
        <f t="shared" si="0"/>
        <v>60.600000000000009</v>
      </c>
      <c r="BI5" s="45">
        <f t="shared" si="0"/>
        <v>41.70000000000001</v>
      </c>
      <c r="BJ5" s="3">
        <f t="shared" si="0"/>
        <v>40.200000000000003</v>
      </c>
      <c r="BK5" s="45">
        <f t="shared" si="0"/>
        <v>26.3</v>
      </c>
      <c r="BL5" s="3">
        <f t="shared" si="0"/>
        <v>44.5</v>
      </c>
      <c r="BM5" s="45">
        <f t="shared" si="0"/>
        <v>61.29999999999999</v>
      </c>
      <c r="BN5" s="3">
        <f t="shared" si="0"/>
        <v>8.9</v>
      </c>
      <c r="BO5" s="45">
        <f t="shared" si="0"/>
        <v>40.700000000000003</v>
      </c>
      <c r="BP5" s="3">
        <f t="shared" si="0"/>
        <v>67.2</v>
      </c>
      <c r="BQ5" s="45">
        <f t="shared" si="0"/>
        <v>66.599999999999994</v>
      </c>
      <c r="BR5" s="3">
        <f t="shared" si="0"/>
        <v>76.300000000000011</v>
      </c>
    </row>
    <row r="6" spans="1:70">
      <c r="A6" s="19">
        <v>1</v>
      </c>
      <c r="B6" s="19">
        <v>5</v>
      </c>
      <c r="C6" s="20">
        <v>5</v>
      </c>
      <c r="D6" s="16">
        <v>2.5</v>
      </c>
      <c r="E6" s="16">
        <v>0</v>
      </c>
      <c r="F6" s="16">
        <v>0</v>
      </c>
      <c r="G6" s="16">
        <v>0</v>
      </c>
      <c r="H6" s="16">
        <v>17.5</v>
      </c>
      <c r="I6" s="16">
        <v>0</v>
      </c>
      <c r="J6" s="16">
        <v>8.1</v>
      </c>
      <c r="K6" s="16">
        <v>0.8</v>
      </c>
      <c r="L6" s="16">
        <v>21.5</v>
      </c>
      <c r="M6" s="16">
        <v>6.1</v>
      </c>
      <c r="N6" s="16">
        <v>2.5</v>
      </c>
      <c r="O6" s="16">
        <v>0</v>
      </c>
      <c r="P6" s="16">
        <v>2.5</v>
      </c>
      <c r="Q6" s="16">
        <v>0</v>
      </c>
      <c r="R6" s="16">
        <v>5</v>
      </c>
      <c r="S6" s="16">
        <v>2.6</v>
      </c>
      <c r="T6" s="16">
        <v>0</v>
      </c>
      <c r="U6" s="16">
        <v>8.684147403499999</v>
      </c>
      <c r="V6" s="16">
        <v>0</v>
      </c>
      <c r="W6" s="16">
        <v>0</v>
      </c>
      <c r="X6" s="16">
        <v>16.3</v>
      </c>
      <c r="Y6" s="16">
        <v>12.3</v>
      </c>
      <c r="Z6" s="16">
        <v>3.5805769919000001</v>
      </c>
      <c r="AA6" s="16">
        <v>5.8</v>
      </c>
      <c r="AB6" s="16">
        <v>1.1000000000000001</v>
      </c>
      <c r="AC6" s="16">
        <v>6.4</v>
      </c>
      <c r="AD6" s="16">
        <v>19.100000000000001</v>
      </c>
      <c r="AE6" s="16">
        <v>0</v>
      </c>
      <c r="AF6" s="16">
        <v>11.8</v>
      </c>
      <c r="AG6" s="16">
        <v>0</v>
      </c>
      <c r="AH6" s="16">
        <v>4.4000000000000004</v>
      </c>
      <c r="AI6" s="16">
        <v>0</v>
      </c>
      <c r="AJ6" s="16">
        <v>0</v>
      </c>
      <c r="AK6" s="43">
        <v>0</v>
      </c>
      <c r="AL6" s="16">
        <v>9.5</v>
      </c>
      <c r="AM6" s="14">
        <v>3.4</v>
      </c>
      <c r="AN6" s="14">
        <v>12.1</v>
      </c>
      <c r="AO6" s="14">
        <v>3</v>
      </c>
      <c r="AP6" s="14">
        <v>1.9</v>
      </c>
      <c r="AQ6" s="14">
        <v>0</v>
      </c>
      <c r="AR6" s="14">
        <v>12.3</v>
      </c>
      <c r="AS6" s="14">
        <v>0</v>
      </c>
      <c r="AT6" s="14">
        <v>1.7</v>
      </c>
      <c r="AU6" s="14">
        <v>3.5</v>
      </c>
      <c r="AV6" s="14">
        <v>1.2</v>
      </c>
      <c r="AW6" s="14">
        <v>0</v>
      </c>
      <c r="AX6" s="14">
        <v>7.7</v>
      </c>
      <c r="AY6" s="15">
        <v>0</v>
      </c>
      <c r="AZ6" s="1">
        <v>13.600000000000001</v>
      </c>
      <c r="BB6" s="44">
        <v>5</v>
      </c>
      <c r="BC6" s="45">
        <f t="shared" si="1"/>
        <v>1.4</v>
      </c>
      <c r="BD6" s="3">
        <f t="shared" si="2"/>
        <v>0</v>
      </c>
      <c r="BE6" s="45">
        <f t="shared" si="0"/>
        <v>7</v>
      </c>
      <c r="BF6" s="3">
        <f t="shared" si="0"/>
        <v>6.1999999999999993</v>
      </c>
      <c r="BG6" s="45">
        <f t="shared" si="0"/>
        <v>22.7</v>
      </c>
      <c r="BH6" s="3">
        <f t="shared" si="0"/>
        <v>21.5</v>
      </c>
      <c r="BI6" s="45">
        <f t="shared" si="0"/>
        <v>9.6</v>
      </c>
      <c r="BJ6" s="3">
        <f t="shared" si="0"/>
        <v>3.9000000000000004</v>
      </c>
      <c r="BK6" s="45">
        <f t="shared" si="0"/>
        <v>0.30000000000000004</v>
      </c>
      <c r="BL6" s="3">
        <f t="shared" si="0"/>
        <v>0</v>
      </c>
      <c r="BM6" s="45">
        <f t="shared" si="0"/>
        <v>11.2</v>
      </c>
      <c r="BN6" s="3">
        <f t="shared" si="0"/>
        <v>1.8</v>
      </c>
      <c r="BO6" s="45">
        <f t="shared" si="0"/>
        <v>4.8</v>
      </c>
      <c r="BP6" s="3">
        <f t="shared" si="0"/>
        <v>15.200000000000001</v>
      </c>
      <c r="BQ6" s="45">
        <f t="shared" si="0"/>
        <v>12.6</v>
      </c>
      <c r="BR6" s="3">
        <f t="shared" si="0"/>
        <v>7.6000000000000005</v>
      </c>
    </row>
    <row r="7" spans="1:70">
      <c r="A7" s="19">
        <v>1</v>
      </c>
      <c r="B7" s="19">
        <v>6</v>
      </c>
      <c r="C7" s="20">
        <v>6</v>
      </c>
      <c r="D7" s="16">
        <v>0</v>
      </c>
      <c r="E7" s="16">
        <v>0</v>
      </c>
      <c r="F7" s="16">
        <v>0</v>
      </c>
      <c r="G7" s="16">
        <v>1</v>
      </c>
      <c r="H7" s="16">
        <v>0</v>
      </c>
      <c r="I7" s="16">
        <v>12.4</v>
      </c>
      <c r="J7" s="16">
        <v>1.5</v>
      </c>
      <c r="K7" s="16">
        <v>0</v>
      </c>
      <c r="L7" s="16">
        <v>2</v>
      </c>
      <c r="M7" s="16">
        <v>5</v>
      </c>
      <c r="N7" s="16">
        <v>0</v>
      </c>
      <c r="O7" s="16">
        <v>0</v>
      </c>
      <c r="P7" s="16">
        <v>2</v>
      </c>
      <c r="Q7" s="16">
        <v>0</v>
      </c>
      <c r="R7" s="16">
        <v>8.6</v>
      </c>
      <c r="S7" s="16">
        <v>0.7</v>
      </c>
      <c r="T7" s="16">
        <v>0</v>
      </c>
      <c r="U7" s="16">
        <v>0.93785036199999983</v>
      </c>
      <c r="V7" s="16">
        <v>6</v>
      </c>
      <c r="W7" s="16">
        <v>5.5</v>
      </c>
      <c r="X7" s="16">
        <v>33.6</v>
      </c>
      <c r="Y7" s="16">
        <v>9.1999999999999993</v>
      </c>
      <c r="Z7" s="16">
        <v>4.0870967349000002</v>
      </c>
      <c r="AA7" s="16">
        <v>9.8000000000000007</v>
      </c>
      <c r="AB7" s="16">
        <v>7.6</v>
      </c>
      <c r="AC7" s="16">
        <v>11.4</v>
      </c>
      <c r="AD7" s="16">
        <v>10.6</v>
      </c>
      <c r="AE7" s="16">
        <v>0</v>
      </c>
      <c r="AF7" s="16">
        <v>0</v>
      </c>
      <c r="AG7" s="16">
        <v>0</v>
      </c>
      <c r="AH7" s="16">
        <v>9.6999999999999993</v>
      </c>
      <c r="AI7" s="16">
        <v>13.5</v>
      </c>
      <c r="AJ7" s="16">
        <v>0</v>
      </c>
      <c r="AK7" s="43">
        <v>2.8</v>
      </c>
      <c r="AL7" s="16">
        <v>3.3</v>
      </c>
      <c r="AM7" s="14">
        <v>9</v>
      </c>
      <c r="AN7" s="14">
        <v>0</v>
      </c>
      <c r="AO7" s="14">
        <v>0.4</v>
      </c>
      <c r="AP7" s="14">
        <v>0.9</v>
      </c>
      <c r="AQ7" s="14">
        <v>0</v>
      </c>
      <c r="AR7" s="14">
        <v>2.2999999999999998</v>
      </c>
      <c r="AS7" s="14">
        <v>0</v>
      </c>
      <c r="AT7" s="14">
        <v>0</v>
      </c>
      <c r="AU7" s="14">
        <v>27.5</v>
      </c>
      <c r="AV7" s="14">
        <v>8.8000000000000007</v>
      </c>
      <c r="AW7" s="14">
        <v>0</v>
      </c>
      <c r="AX7" s="14">
        <v>11.7</v>
      </c>
      <c r="AY7" s="15">
        <v>9.8000000000000007</v>
      </c>
      <c r="AZ7" s="1">
        <v>17.600000000000001</v>
      </c>
      <c r="BB7" s="44">
        <v>6</v>
      </c>
      <c r="BC7" s="45">
        <f t="shared" si="1"/>
        <v>0</v>
      </c>
      <c r="BD7" s="3">
        <f t="shared" si="2"/>
        <v>0.5</v>
      </c>
      <c r="BE7" s="45">
        <f t="shared" si="0"/>
        <v>0</v>
      </c>
      <c r="BF7" s="3">
        <f t="shared" si="0"/>
        <v>1.6</v>
      </c>
      <c r="BG7" s="45">
        <f t="shared" si="0"/>
        <v>2.9</v>
      </c>
      <c r="BH7" s="3">
        <f t="shared" si="0"/>
        <v>5.2</v>
      </c>
      <c r="BI7" s="45">
        <f t="shared" si="0"/>
        <v>4.8</v>
      </c>
      <c r="BJ7" s="3">
        <f t="shared" si="0"/>
        <v>0.8</v>
      </c>
      <c r="BK7" s="45">
        <f t="shared" si="0"/>
        <v>0</v>
      </c>
      <c r="BL7" s="3">
        <f t="shared" si="0"/>
        <v>0.6</v>
      </c>
      <c r="BM7" s="45">
        <f t="shared" si="0"/>
        <v>0</v>
      </c>
      <c r="BN7" s="3">
        <f t="shared" si="0"/>
        <v>0.5</v>
      </c>
      <c r="BO7" s="45">
        <f t="shared" si="0"/>
        <v>0</v>
      </c>
      <c r="BP7" s="3">
        <f t="shared" si="0"/>
        <v>0</v>
      </c>
      <c r="BQ7" s="45">
        <f t="shared" si="0"/>
        <v>1.4</v>
      </c>
      <c r="BR7" s="3">
        <f t="shared" si="0"/>
        <v>0</v>
      </c>
    </row>
    <row r="8" spans="1:70">
      <c r="A8" s="19">
        <v>1</v>
      </c>
      <c r="B8" s="19">
        <v>7</v>
      </c>
      <c r="C8" s="20">
        <v>7</v>
      </c>
      <c r="D8" s="16">
        <v>15</v>
      </c>
      <c r="E8" s="16">
        <v>0.1</v>
      </c>
      <c r="F8" s="16">
        <v>0</v>
      </c>
      <c r="G8" s="16">
        <v>4</v>
      </c>
      <c r="H8" s="16">
        <v>18.8</v>
      </c>
      <c r="I8" s="16">
        <v>0</v>
      </c>
      <c r="J8" s="16">
        <v>14.4</v>
      </c>
      <c r="K8" s="16">
        <v>0</v>
      </c>
      <c r="L8" s="16">
        <v>3.3</v>
      </c>
      <c r="M8" s="16">
        <v>4.2</v>
      </c>
      <c r="N8" s="16">
        <v>12</v>
      </c>
      <c r="O8" s="16">
        <v>1.2</v>
      </c>
      <c r="P8" s="16">
        <v>5.3</v>
      </c>
      <c r="Q8" s="16">
        <v>0</v>
      </c>
      <c r="R8" s="16">
        <v>8.1999999999999993</v>
      </c>
      <c r="S8" s="16">
        <v>0</v>
      </c>
      <c r="T8" s="16">
        <v>0</v>
      </c>
      <c r="U8" s="16">
        <v>1.1363348546000001</v>
      </c>
      <c r="V8" s="16">
        <v>7</v>
      </c>
      <c r="W8" s="16">
        <v>8.4</v>
      </c>
      <c r="X8" s="16">
        <v>0.4</v>
      </c>
      <c r="Y8" s="16">
        <v>16.100000000000001</v>
      </c>
      <c r="Z8" s="16">
        <v>2.0697088596</v>
      </c>
      <c r="AA8" s="16">
        <v>3.5</v>
      </c>
      <c r="AB8" s="16">
        <v>0.3</v>
      </c>
      <c r="AC8" s="16">
        <v>16.899999999999999</v>
      </c>
      <c r="AD8" s="16">
        <v>10.3</v>
      </c>
      <c r="AE8" s="16">
        <v>0</v>
      </c>
      <c r="AF8" s="16">
        <v>0</v>
      </c>
      <c r="AG8" s="16">
        <v>0</v>
      </c>
      <c r="AH8" s="16">
        <v>7.2</v>
      </c>
      <c r="AI8" s="16">
        <v>0</v>
      </c>
      <c r="AJ8" s="16">
        <v>0</v>
      </c>
      <c r="AK8" s="43">
        <v>0</v>
      </c>
      <c r="AL8" s="16">
        <v>5.3</v>
      </c>
      <c r="AM8" s="14">
        <v>0.6</v>
      </c>
      <c r="AN8" s="14">
        <v>1.4</v>
      </c>
      <c r="AO8" s="14">
        <v>8.1999999999999993</v>
      </c>
      <c r="AP8" s="14">
        <v>0</v>
      </c>
      <c r="AQ8" s="14">
        <v>0</v>
      </c>
      <c r="AR8" s="14">
        <v>11.8</v>
      </c>
      <c r="AS8" s="14">
        <v>0.8</v>
      </c>
      <c r="AT8" s="14">
        <v>0</v>
      </c>
      <c r="AU8" s="14">
        <v>0.2</v>
      </c>
      <c r="AV8" s="14">
        <v>0.1</v>
      </c>
      <c r="AW8" s="14">
        <v>8.6999999999999993</v>
      </c>
      <c r="AX8" s="14">
        <v>0.2</v>
      </c>
      <c r="AY8" s="15">
        <v>2.5999999999999996</v>
      </c>
      <c r="AZ8" s="1">
        <v>8.1999999999999993</v>
      </c>
      <c r="BB8" s="44">
        <v>7</v>
      </c>
      <c r="BC8" s="45">
        <f t="shared" si="1"/>
        <v>0</v>
      </c>
      <c r="BD8" s="3">
        <f t="shared" si="2"/>
        <v>0</v>
      </c>
      <c r="BE8" s="45">
        <f t="shared" si="0"/>
        <v>0</v>
      </c>
      <c r="BF8" s="3">
        <f t="shared" si="0"/>
        <v>4.0999999999999996</v>
      </c>
      <c r="BG8" s="45">
        <f t="shared" si="0"/>
        <v>1.3</v>
      </c>
      <c r="BH8" s="3">
        <f t="shared" si="0"/>
        <v>12.4</v>
      </c>
      <c r="BI8" s="45">
        <f t="shared" si="0"/>
        <v>0</v>
      </c>
      <c r="BJ8" s="3">
        <f t="shared" si="0"/>
        <v>4.3</v>
      </c>
      <c r="BK8" s="45">
        <f t="shared" si="0"/>
        <v>0</v>
      </c>
      <c r="BL8" s="3">
        <f t="shared" si="0"/>
        <v>0</v>
      </c>
      <c r="BM8" s="45">
        <f t="shared" si="0"/>
        <v>0</v>
      </c>
      <c r="BN8" s="3">
        <f t="shared" si="0"/>
        <v>0</v>
      </c>
      <c r="BO8" s="45">
        <f t="shared" si="0"/>
        <v>0.9</v>
      </c>
      <c r="BP8" s="3">
        <f t="shared" si="0"/>
        <v>0</v>
      </c>
      <c r="BQ8" s="45">
        <f t="shared" si="0"/>
        <v>7.5000000000000009</v>
      </c>
      <c r="BR8" s="3">
        <f t="shared" si="0"/>
        <v>0</v>
      </c>
    </row>
    <row r="9" spans="1:70">
      <c r="A9" s="19">
        <v>1</v>
      </c>
      <c r="B9" s="19">
        <v>8</v>
      </c>
      <c r="C9" s="20">
        <v>8</v>
      </c>
      <c r="D9" s="16">
        <v>0</v>
      </c>
      <c r="E9" s="16">
        <v>5.5</v>
      </c>
      <c r="F9" s="16">
        <v>0</v>
      </c>
      <c r="G9" s="16">
        <v>0</v>
      </c>
      <c r="H9" s="16">
        <v>0.1</v>
      </c>
      <c r="I9" s="16">
        <v>0.8</v>
      </c>
      <c r="J9" s="16">
        <v>3</v>
      </c>
      <c r="K9" s="16">
        <v>0.6</v>
      </c>
      <c r="L9" s="16">
        <v>11.5</v>
      </c>
      <c r="M9" s="16">
        <v>10.7</v>
      </c>
      <c r="N9" s="16">
        <v>4.5</v>
      </c>
      <c r="O9" s="16">
        <v>3.4</v>
      </c>
      <c r="P9" s="16">
        <v>5.3</v>
      </c>
      <c r="Q9" s="16">
        <v>0</v>
      </c>
      <c r="R9" s="16">
        <v>11</v>
      </c>
      <c r="S9" s="16">
        <v>0</v>
      </c>
      <c r="T9" s="16">
        <v>0</v>
      </c>
      <c r="U9" s="16">
        <v>3.7684532026999999</v>
      </c>
      <c r="V9" s="16">
        <v>8.5</v>
      </c>
      <c r="W9" s="16">
        <v>0.8</v>
      </c>
      <c r="X9" s="16">
        <v>3.4</v>
      </c>
      <c r="Y9" s="16">
        <v>8.1999999999999993</v>
      </c>
      <c r="Z9" s="16">
        <v>4.4064805395999995</v>
      </c>
      <c r="AA9" s="16">
        <v>8.8000000000000007</v>
      </c>
      <c r="AB9" s="16">
        <v>0.2</v>
      </c>
      <c r="AC9" s="16">
        <v>1.5</v>
      </c>
      <c r="AD9" s="16">
        <v>15.7</v>
      </c>
      <c r="AE9" s="16">
        <v>0</v>
      </c>
      <c r="AF9" s="16">
        <v>2.6</v>
      </c>
      <c r="AG9" s="16">
        <v>0</v>
      </c>
      <c r="AH9" s="16">
        <v>8</v>
      </c>
      <c r="AI9" s="16">
        <v>0</v>
      </c>
      <c r="AJ9" s="16">
        <v>0</v>
      </c>
      <c r="AK9" s="43">
        <v>0</v>
      </c>
      <c r="AL9" s="16">
        <v>3.7</v>
      </c>
      <c r="AM9" s="14">
        <v>0</v>
      </c>
      <c r="AN9" s="14">
        <v>6.1</v>
      </c>
      <c r="AO9" s="14">
        <v>22.2</v>
      </c>
      <c r="AP9" s="14">
        <v>0</v>
      </c>
      <c r="AQ9" s="14">
        <v>0</v>
      </c>
      <c r="AR9" s="14">
        <v>8.4</v>
      </c>
      <c r="AS9" s="14">
        <v>2.7</v>
      </c>
      <c r="AT9" s="14">
        <v>0</v>
      </c>
      <c r="AU9" s="14">
        <v>3.9</v>
      </c>
      <c r="AV9" s="14">
        <v>0</v>
      </c>
      <c r="AW9" s="14">
        <v>0.1</v>
      </c>
      <c r="AX9" s="14">
        <v>0.9</v>
      </c>
      <c r="AY9" s="15">
        <v>2.8</v>
      </c>
      <c r="AZ9" s="1">
        <v>7.2</v>
      </c>
      <c r="BB9" s="44">
        <v>8</v>
      </c>
      <c r="BC9" s="45">
        <f t="shared" si="1"/>
        <v>14.700000000000001</v>
      </c>
      <c r="BD9" s="3">
        <f t="shared" si="2"/>
        <v>1.9</v>
      </c>
      <c r="BE9" s="45">
        <f t="shared" si="0"/>
        <v>0</v>
      </c>
      <c r="BF9" s="3">
        <f t="shared" si="0"/>
        <v>7.1</v>
      </c>
      <c r="BG9" s="45">
        <f t="shared" si="0"/>
        <v>10.799999999999999</v>
      </c>
      <c r="BH9" s="3">
        <f t="shared" si="0"/>
        <v>11.200000000000001</v>
      </c>
      <c r="BI9" s="45">
        <f t="shared" si="0"/>
        <v>10.5</v>
      </c>
      <c r="BJ9" s="3">
        <f t="shared" si="0"/>
        <v>15.399999999999999</v>
      </c>
      <c r="BK9" s="45">
        <f t="shared" si="0"/>
        <v>4.5</v>
      </c>
      <c r="BL9" s="3">
        <f t="shared" si="0"/>
        <v>2.1</v>
      </c>
      <c r="BM9" s="45">
        <f t="shared" si="0"/>
        <v>0.6</v>
      </c>
      <c r="BN9" s="3">
        <f t="shared" si="0"/>
        <v>0.4</v>
      </c>
      <c r="BO9" s="45">
        <f t="shared" si="0"/>
        <v>0.2</v>
      </c>
      <c r="BP9" s="3">
        <f t="shared" si="0"/>
        <v>0.8</v>
      </c>
      <c r="BQ9" s="45">
        <f t="shared" si="0"/>
        <v>2.1</v>
      </c>
      <c r="BR9" s="3">
        <f t="shared" si="0"/>
        <v>0</v>
      </c>
    </row>
    <row r="10" spans="1:70">
      <c r="A10" s="19">
        <v>1</v>
      </c>
      <c r="B10" s="19">
        <v>9</v>
      </c>
      <c r="C10" s="20">
        <v>9</v>
      </c>
      <c r="D10" s="16">
        <v>16</v>
      </c>
      <c r="E10" s="16">
        <v>22</v>
      </c>
      <c r="F10" s="16">
        <v>0</v>
      </c>
      <c r="G10" s="16">
        <v>18.5</v>
      </c>
      <c r="H10" s="16">
        <v>1.5</v>
      </c>
      <c r="I10" s="16">
        <v>4</v>
      </c>
      <c r="J10" s="16">
        <v>14.2</v>
      </c>
      <c r="K10" s="16">
        <v>0</v>
      </c>
      <c r="L10" s="16">
        <v>14.5</v>
      </c>
      <c r="M10" s="16">
        <v>3.1</v>
      </c>
      <c r="N10" s="16">
        <v>7.5</v>
      </c>
      <c r="O10" s="16">
        <v>0</v>
      </c>
      <c r="P10" s="16">
        <v>3.9</v>
      </c>
      <c r="Q10" s="16">
        <v>0</v>
      </c>
      <c r="R10" s="16">
        <v>7.3</v>
      </c>
      <c r="S10" s="16">
        <v>7.7</v>
      </c>
      <c r="T10" s="16">
        <v>0.53392532250000002</v>
      </c>
      <c r="U10" s="16">
        <v>1.4507988938999998</v>
      </c>
      <c r="V10" s="16">
        <v>6</v>
      </c>
      <c r="W10" s="16">
        <v>2.8</v>
      </c>
      <c r="X10" s="16">
        <v>0</v>
      </c>
      <c r="Y10" s="16">
        <v>2.0499999999999998</v>
      </c>
      <c r="Z10" s="16">
        <v>1.0907989338999999</v>
      </c>
      <c r="AA10" s="16">
        <v>6</v>
      </c>
      <c r="AB10" s="16">
        <v>0</v>
      </c>
      <c r="AC10" s="16">
        <v>1</v>
      </c>
      <c r="AD10" s="16">
        <v>3.1</v>
      </c>
      <c r="AE10" s="16">
        <v>3.7</v>
      </c>
      <c r="AF10" s="16">
        <v>1.6</v>
      </c>
      <c r="AG10" s="16">
        <v>0</v>
      </c>
      <c r="AH10" s="16">
        <v>0.3</v>
      </c>
      <c r="AI10" s="16">
        <v>0</v>
      </c>
      <c r="AJ10" s="16">
        <v>0</v>
      </c>
      <c r="AK10" s="43">
        <v>0</v>
      </c>
      <c r="AL10" s="16">
        <v>0</v>
      </c>
      <c r="AM10" s="14">
        <v>13</v>
      </c>
      <c r="AN10" s="14">
        <v>0</v>
      </c>
      <c r="AO10" s="14">
        <v>6.6</v>
      </c>
      <c r="AP10" s="14">
        <v>0.8</v>
      </c>
      <c r="AQ10" s="14">
        <v>0</v>
      </c>
      <c r="AR10" s="14">
        <v>7.4</v>
      </c>
      <c r="AS10" s="14">
        <v>0.3</v>
      </c>
      <c r="AT10" s="14">
        <v>0</v>
      </c>
      <c r="AU10" s="14">
        <v>4.8</v>
      </c>
      <c r="AV10" s="14">
        <v>4</v>
      </c>
      <c r="AW10" s="14">
        <v>0.1</v>
      </c>
      <c r="AX10" s="14">
        <v>3</v>
      </c>
      <c r="AY10" s="15">
        <v>0</v>
      </c>
      <c r="AZ10" s="1">
        <v>7.8000000000000007</v>
      </c>
      <c r="BB10" s="44">
        <v>9</v>
      </c>
      <c r="BC10" s="45">
        <f t="shared" si="1"/>
        <v>27.0464425457</v>
      </c>
      <c r="BD10" s="3">
        <f t="shared" si="2"/>
        <v>0.5</v>
      </c>
      <c r="BE10" s="45">
        <f t="shared" si="0"/>
        <v>22.6</v>
      </c>
      <c r="BF10" s="3">
        <f t="shared" si="0"/>
        <v>2.5</v>
      </c>
      <c r="BG10" s="45">
        <f t="shared" si="0"/>
        <v>11.299999999999999</v>
      </c>
      <c r="BH10" s="3">
        <f t="shared" si="0"/>
        <v>21.3</v>
      </c>
      <c r="BI10" s="45">
        <f t="shared" si="0"/>
        <v>15.100000000000001</v>
      </c>
      <c r="BJ10" s="3">
        <f t="shared" si="0"/>
        <v>50.9</v>
      </c>
      <c r="BK10" s="45">
        <f t="shared" si="0"/>
        <v>4.8</v>
      </c>
      <c r="BL10" s="3">
        <f t="shared" si="0"/>
        <v>2.8000000000000003</v>
      </c>
      <c r="BM10" s="45">
        <f t="shared" si="0"/>
        <v>23.799999999999997</v>
      </c>
      <c r="BN10" s="3">
        <f t="shared" si="0"/>
        <v>1.9</v>
      </c>
      <c r="BO10" s="45">
        <f t="shared" si="0"/>
        <v>25.2</v>
      </c>
      <c r="BP10" s="3">
        <f t="shared" si="0"/>
        <v>0.4</v>
      </c>
      <c r="BQ10" s="45">
        <f t="shared" si="0"/>
        <v>10.799999999999997</v>
      </c>
      <c r="BR10" s="3">
        <f t="shared" si="0"/>
        <v>0</v>
      </c>
    </row>
    <row r="11" spans="1:70">
      <c r="A11" s="19">
        <v>1</v>
      </c>
      <c r="B11" s="19">
        <v>10</v>
      </c>
      <c r="C11" s="20">
        <v>10</v>
      </c>
      <c r="D11" s="16">
        <v>0</v>
      </c>
      <c r="E11" s="16">
        <v>4.5</v>
      </c>
      <c r="F11" s="16">
        <v>0</v>
      </c>
      <c r="G11" s="16">
        <v>2</v>
      </c>
      <c r="H11" s="16">
        <v>1</v>
      </c>
      <c r="I11" s="16">
        <v>4.8</v>
      </c>
      <c r="J11" s="16">
        <v>4</v>
      </c>
      <c r="K11" s="16">
        <v>0</v>
      </c>
      <c r="L11" s="16">
        <v>1.5</v>
      </c>
      <c r="M11" s="16">
        <v>4.5</v>
      </c>
      <c r="N11" s="16">
        <v>7.2</v>
      </c>
      <c r="O11" s="16">
        <v>25.5</v>
      </c>
      <c r="P11" s="16">
        <v>1.9</v>
      </c>
      <c r="Q11" s="16">
        <v>0</v>
      </c>
      <c r="R11" s="16">
        <v>3.6</v>
      </c>
      <c r="S11" s="16">
        <v>0</v>
      </c>
      <c r="T11" s="16">
        <v>2.13570129E-2</v>
      </c>
      <c r="U11" s="16">
        <v>1.5496766874000001</v>
      </c>
      <c r="V11" s="16">
        <v>2.7</v>
      </c>
      <c r="W11" s="16">
        <v>0.1</v>
      </c>
      <c r="X11" s="16">
        <v>18</v>
      </c>
      <c r="Y11" s="16">
        <v>0.8</v>
      </c>
      <c r="Z11" s="16">
        <v>2.5218261040000001</v>
      </c>
      <c r="AA11" s="16">
        <v>13.2</v>
      </c>
      <c r="AB11" s="16">
        <v>18.3</v>
      </c>
      <c r="AC11" s="16">
        <v>3.7</v>
      </c>
      <c r="AD11" s="16">
        <v>0</v>
      </c>
      <c r="AE11" s="16">
        <v>0</v>
      </c>
      <c r="AF11" s="16">
        <v>0.9</v>
      </c>
      <c r="AG11" s="16">
        <v>10.8</v>
      </c>
      <c r="AH11" s="16">
        <v>18</v>
      </c>
      <c r="AI11" s="16">
        <v>11.5</v>
      </c>
      <c r="AJ11" s="16">
        <v>0</v>
      </c>
      <c r="AK11" s="43">
        <v>4.2</v>
      </c>
      <c r="AL11" s="16">
        <v>0</v>
      </c>
      <c r="AM11" s="14">
        <v>6.4</v>
      </c>
      <c r="AN11" s="14">
        <v>1</v>
      </c>
      <c r="AO11" s="14">
        <v>0</v>
      </c>
      <c r="AP11" s="14">
        <v>3.8</v>
      </c>
      <c r="AQ11" s="14">
        <v>3.4</v>
      </c>
      <c r="AR11" s="14">
        <v>14.2</v>
      </c>
      <c r="AS11" s="14">
        <v>25.8</v>
      </c>
      <c r="AT11" s="14">
        <v>0</v>
      </c>
      <c r="AU11" s="14">
        <v>0.4</v>
      </c>
      <c r="AV11" s="14">
        <v>11.4</v>
      </c>
      <c r="AW11" s="14">
        <v>0.5</v>
      </c>
      <c r="AX11" s="14">
        <v>0.7</v>
      </c>
      <c r="AY11" s="15">
        <v>4.2</v>
      </c>
      <c r="AZ11" s="1">
        <v>1</v>
      </c>
      <c r="BB11" s="44">
        <v>10</v>
      </c>
      <c r="BC11" s="45">
        <f t="shared" si="1"/>
        <v>42.683349738999993</v>
      </c>
      <c r="BD11" s="3">
        <f t="shared" si="2"/>
        <v>55.500000000000007</v>
      </c>
      <c r="BE11" s="45">
        <f t="shared" si="0"/>
        <v>43.2</v>
      </c>
      <c r="BF11" s="3">
        <f t="shared" si="0"/>
        <v>119.80000000000003</v>
      </c>
      <c r="BG11" s="45">
        <f t="shared" si="0"/>
        <v>34.799999999999997</v>
      </c>
      <c r="BH11" s="3">
        <f t="shared" si="0"/>
        <v>106.30000000000001</v>
      </c>
      <c r="BI11" s="45">
        <f t="shared" si="0"/>
        <v>29.300000000000004</v>
      </c>
      <c r="BJ11" s="3">
        <f t="shared" si="0"/>
        <v>24.299999999999997</v>
      </c>
      <c r="BK11" s="45">
        <f t="shared" si="0"/>
        <v>94.800000000000011</v>
      </c>
      <c r="BL11" s="3">
        <f t="shared" si="0"/>
        <v>79.900000000000006</v>
      </c>
      <c r="BM11" s="45">
        <f t="shared" si="0"/>
        <v>18.3</v>
      </c>
      <c r="BN11" s="3">
        <f t="shared" si="0"/>
        <v>43.000000000000007</v>
      </c>
      <c r="BO11" s="45">
        <f t="shared" si="0"/>
        <v>32</v>
      </c>
      <c r="BP11" s="3">
        <f t="shared" si="0"/>
        <v>26.1</v>
      </c>
      <c r="BQ11" s="45">
        <f t="shared" si="0"/>
        <v>31.1</v>
      </c>
      <c r="BR11" s="3">
        <f t="shared" si="0"/>
        <v>0</v>
      </c>
    </row>
    <row r="12" spans="1:70">
      <c r="A12" s="19">
        <v>1</v>
      </c>
      <c r="B12" s="19">
        <v>11</v>
      </c>
      <c r="C12" s="20">
        <v>11</v>
      </c>
      <c r="D12" s="16">
        <v>0</v>
      </c>
      <c r="E12" s="16">
        <v>4.5</v>
      </c>
      <c r="F12" s="16">
        <v>0</v>
      </c>
      <c r="G12" s="16">
        <v>1</v>
      </c>
      <c r="H12" s="16">
        <v>6</v>
      </c>
      <c r="I12" s="16">
        <v>1.2</v>
      </c>
      <c r="J12" s="16">
        <v>0</v>
      </c>
      <c r="K12" s="16">
        <v>0.8</v>
      </c>
      <c r="L12" s="16">
        <v>0.1</v>
      </c>
      <c r="M12" s="16">
        <v>4.7</v>
      </c>
      <c r="N12" s="16">
        <v>6.4</v>
      </c>
      <c r="O12" s="16">
        <v>5.4</v>
      </c>
      <c r="P12" s="16">
        <v>1.8</v>
      </c>
      <c r="Q12" s="16">
        <v>0</v>
      </c>
      <c r="R12" s="16">
        <v>7.4</v>
      </c>
      <c r="S12" s="16">
        <v>6.7</v>
      </c>
      <c r="T12" s="16">
        <v>0</v>
      </c>
      <c r="U12" s="16">
        <v>0.40194046170000003</v>
      </c>
      <c r="V12" s="16">
        <v>1.3</v>
      </c>
      <c r="W12" s="16">
        <v>0</v>
      </c>
      <c r="X12" s="16">
        <v>20.8</v>
      </c>
      <c r="Y12" s="16">
        <v>9.6</v>
      </c>
      <c r="Z12" s="16">
        <v>5.7870896576000002</v>
      </c>
      <c r="AA12" s="16">
        <v>16.8</v>
      </c>
      <c r="AB12" s="16">
        <v>2</v>
      </c>
      <c r="AC12" s="16">
        <v>0</v>
      </c>
      <c r="AD12" s="16">
        <v>0.7</v>
      </c>
      <c r="AE12" s="16">
        <v>0</v>
      </c>
      <c r="AF12" s="16">
        <v>2.5</v>
      </c>
      <c r="AG12" s="16">
        <v>11</v>
      </c>
      <c r="AH12" s="16">
        <v>0.3</v>
      </c>
      <c r="AI12" s="16">
        <v>17</v>
      </c>
      <c r="AJ12" s="16">
        <v>0</v>
      </c>
      <c r="AK12" s="43">
        <v>11.2</v>
      </c>
      <c r="AL12" s="16">
        <v>5.2</v>
      </c>
      <c r="AM12" s="14">
        <v>2.6</v>
      </c>
      <c r="AN12" s="14">
        <v>5.3</v>
      </c>
      <c r="AO12" s="14">
        <v>3.6</v>
      </c>
      <c r="AP12" s="14">
        <v>0.5</v>
      </c>
      <c r="AQ12" s="14">
        <v>2.8</v>
      </c>
      <c r="AR12" s="14">
        <v>12</v>
      </c>
      <c r="AS12" s="14">
        <v>1.7</v>
      </c>
      <c r="AT12" s="14">
        <v>11.4</v>
      </c>
      <c r="AU12" s="14">
        <v>0.2</v>
      </c>
      <c r="AV12" s="14">
        <v>0.5</v>
      </c>
      <c r="AW12" s="14">
        <v>1.4</v>
      </c>
      <c r="AX12" s="14">
        <v>7.5</v>
      </c>
      <c r="AY12" s="15">
        <v>5</v>
      </c>
      <c r="AZ12" s="1">
        <v>0</v>
      </c>
      <c r="BB12" s="44">
        <v>11</v>
      </c>
      <c r="BC12" s="45">
        <f t="shared" si="1"/>
        <v>122.20000000000003</v>
      </c>
      <c r="BD12" s="3">
        <f t="shared" si="2"/>
        <v>96.899999999999991</v>
      </c>
      <c r="BE12" s="45">
        <f t="shared" si="0"/>
        <v>31.5</v>
      </c>
      <c r="BF12" s="3">
        <f t="shared" si="0"/>
        <v>8.6</v>
      </c>
      <c r="BG12" s="45">
        <f t="shared" si="0"/>
        <v>21.400000000000002</v>
      </c>
      <c r="BH12" s="3">
        <f t="shared" si="0"/>
        <v>87.9</v>
      </c>
      <c r="BI12" s="45">
        <f t="shared" si="0"/>
        <v>25.2</v>
      </c>
      <c r="BJ12" s="3">
        <f t="shared" si="0"/>
        <v>68.699999999999989</v>
      </c>
      <c r="BK12" s="45">
        <f t="shared" si="0"/>
        <v>82.999999999999972</v>
      </c>
      <c r="BL12" s="3">
        <f t="shared" si="0"/>
        <v>78.5</v>
      </c>
      <c r="BM12" s="45">
        <f t="shared" si="0"/>
        <v>68.599999999999994</v>
      </c>
      <c r="BN12" s="3">
        <f t="shared" si="0"/>
        <v>44.600000000000009</v>
      </c>
      <c r="BO12" s="45">
        <f t="shared" si="0"/>
        <v>94.4</v>
      </c>
      <c r="BP12" s="3">
        <f t="shared" si="0"/>
        <v>30.299999999999997</v>
      </c>
      <c r="BQ12" s="45">
        <f t="shared" si="0"/>
        <v>0</v>
      </c>
      <c r="BR12" s="3">
        <f t="shared" si="0"/>
        <v>0</v>
      </c>
    </row>
    <row r="13" spans="1:70">
      <c r="A13" s="19">
        <v>1</v>
      </c>
      <c r="B13" s="19">
        <v>12</v>
      </c>
      <c r="C13" s="20">
        <v>12</v>
      </c>
      <c r="D13" s="16">
        <v>0</v>
      </c>
      <c r="E13" s="16">
        <v>3</v>
      </c>
      <c r="F13" s="16">
        <v>3</v>
      </c>
      <c r="G13" s="16">
        <v>0</v>
      </c>
      <c r="H13" s="16">
        <v>5</v>
      </c>
      <c r="I13" s="16">
        <v>4.2</v>
      </c>
      <c r="J13" s="16">
        <v>1</v>
      </c>
      <c r="K13" s="16">
        <v>6.8</v>
      </c>
      <c r="L13" s="16">
        <v>1.8</v>
      </c>
      <c r="M13" s="16">
        <v>0.1</v>
      </c>
      <c r="N13" s="16">
        <v>9.5</v>
      </c>
      <c r="O13" s="16">
        <v>5.3</v>
      </c>
      <c r="P13" s="16">
        <v>1.8</v>
      </c>
      <c r="Q13" s="16">
        <v>0</v>
      </c>
      <c r="R13" s="16">
        <v>3</v>
      </c>
      <c r="S13" s="16">
        <v>4.7</v>
      </c>
      <c r="T13" s="16">
        <v>0.1203170589</v>
      </c>
      <c r="U13" s="16">
        <v>5.8117053800000003</v>
      </c>
      <c r="V13" s="16">
        <v>17.5</v>
      </c>
      <c r="W13" s="16">
        <v>0</v>
      </c>
      <c r="X13" s="16">
        <v>11.2</v>
      </c>
      <c r="Y13" s="16">
        <v>1.35</v>
      </c>
      <c r="Z13" s="16">
        <v>0</v>
      </c>
      <c r="AA13" s="16">
        <v>0.4</v>
      </c>
      <c r="AB13" s="16">
        <v>2.1</v>
      </c>
      <c r="AC13" s="16">
        <v>0</v>
      </c>
      <c r="AD13" s="16">
        <v>2.8</v>
      </c>
      <c r="AE13" s="16">
        <v>0</v>
      </c>
      <c r="AF13" s="16">
        <v>0</v>
      </c>
      <c r="AG13" s="16">
        <v>4.4000000000000004</v>
      </c>
      <c r="AH13" s="16">
        <v>0</v>
      </c>
      <c r="AI13" s="16">
        <v>2.6</v>
      </c>
      <c r="AJ13" s="16">
        <v>9.1999999999999993</v>
      </c>
      <c r="AK13" s="43">
        <v>3.4</v>
      </c>
      <c r="AL13" s="16">
        <v>8.1999999999999993</v>
      </c>
      <c r="AM13" s="14">
        <v>0.1</v>
      </c>
      <c r="AN13" s="14">
        <v>8.4</v>
      </c>
      <c r="AO13" s="14">
        <v>12.5</v>
      </c>
      <c r="AP13" s="14">
        <v>0</v>
      </c>
      <c r="AQ13" s="14">
        <v>1.8</v>
      </c>
      <c r="AR13" s="14">
        <v>23.6</v>
      </c>
      <c r="AS13" s="14">
        <v>4.5</v>
      </c>
      <c r="AT13" s="14">
        <v>22</v>
      </c>
      <c r="AU13" s="14">
        <v>3.8</v>
      </c>
      <c r="AV13" s="14">
        <v>14.3</v>
      </c>
      <c r="AW13" s="14">
        <v>3.2</v>
      </c>
      <c r="AX13" s="14">
        <v>0</v>
      </c>
      <c r="AY13" s="15">
        <v>3.8000000000000003</v>
      </c>
      <c r="AZ13" s="1">
        <v>1</v>
      </c>
      <c r="BB13" s="44">
        <v>12</v>
      </c>
      <c r="BC13" s="45">
        <f t="shared" si="1"/>
        <v>107.10000000000001</v>
      </c>
      <c r="BD13" s="3">
        <f t="shared" si="2"/>
        <v>66.000000000000014</v>
      </c>
      <c r="BE13" s="45">
        <f t="shared" si="0"/>
        <v>54.900000000000006</v>
      </c>
      <c r="BF13" s="3">
        <f t="shared" si="0"/>
        <v>76.900000000000006</v>
      </c>
      <c r="BG13" s="45">
        <f t="shared" si="0"/>
        <v>100.79999999999998</v>
      </c>
      <c r="BH13" s="3">
        <f t="shared" si="0"/>
        <v>91.899999999999991</v>
      </c>
      <c r="BI13" s="45">
        <f t="shared" si="0"/>
        <v>135.60000000000002</v>
      </c>
      <c r="BJ13" s="3">
        <f t="shared" si="0"/>
        <v>153</v>
      </c>
      <c r="BK13" s="45">
        <f t="shared" si="0"/>
        <v>67</v>
      </c>
      <c r="BL13" s="3">
        <f t="shared" si="0"/>
        <v>144.30000000000001</v>
      </c>
      <c r="BM13" s="45">
        <f t="shared" si="0"/>
        <v>110.10000000000002</v>
      </c>
      <c r="BN13" s="3">
        <f t="shared" si="0"/>
        <v>177.89999999999995</v>
      </c>
      <c r="BO13" s="45">
        <f t="shared" si="0"/>
        <v>118.7</v>
      </c>
      <c r="BP13" s="3">
        <f t="shared" si="0"/>
        <v>69.8</v>
      </c>
      <c r="BQ13" s="45">
        <f t="shared" si="0"/>
        <v>143.30000000000001</v>
      </c>
      <c r="BR13" s="3">
        <f t="shared" si="0"/>
        <v>0</v>
      </c>
    </row>
    <row r="14" spans="1:70">
      <c r="A14" s="19">
        <v>1</v>
      </c>
      <c r="B14" s="19">
        <v>13</v>
      </c>
      <c r="C14" s="20">
        <v>13</v>
      </c>
      <c r="D14" s="16">
        <v>0</v>
      </c>
      <c r="E14" s="16">
        <v>0</v>
      </c>
      <c r="F14" s="16">
        <v>0</v>
      </c>
      <c r="G14" s="16">
        <v>3</v>
      </c>
      <c r="H14" s="16">
        <v>3</v>
      </c>
      <c r="I14" s="16">
        <v>0</v>
      </c>
      <c r="J14" s="16">
        <v>0</v>
      </c>
      <c r="K14" s="16">
        <v>9</v>
      </c>
      <c r="L14" s="16">
        <v>0.1</v>
      </c>
      <c r="M14" s="16">
        <v>4.7</v>
      </c>
      <c r="N14" s="16">
        <v>2.6</v>
      </c>
      <c r="O14" s="16">
        <v>6.8</v>
      </c>
      <c r="P14" s="16">
        <v>4.5999999999999996</v>
      </c>
      <c r="Q14" s="16">
        <v>0</v>
      </c>
      <c r="R14" s="16">
        <v>6.1</v>
      </c>
      <c r="S14" s="16">
        <v>1.2</v>
      </c>
      <c r="T14" s="16">
        <v>3.3457577627000004</v>
      </c>
      <c r="U14" s="16">
        <v>5.4283256965</v>
      </c>
      <c r="V14" s="16">
        <v>0.6</v>
      </c>
      <c r="W14" s="16">
        <v>4</v>
      </c>
      <c r="X14" s="16">
        <v>2.1</v>
      </c>
      <c r="Y14" s="16">
        <v>6.9499999999999993</v>
      </c>
      <c r="Z14" s="16">
        <v>0</v>
      </c>
      <c r="AA14" s="16">
        <v>0</v>
      </c>
      <c r="AB14" s="16">
        <v>12.9</v>
      </c>
      <c r="AC14" s="16">
        <v>0.8</v>
      </c>
      <c r="AD14" s="16">
        <v>2.7</v>
      </c>
      <c r="AE14" s="16">
        <v>0</v>
      </c>
      <c r="AF14" s="16">
        <v>0</v>
      </c>
      <c r="AG14" s="16">
        <v>4.4000000000000004</v>
      </c>
      <c r="AH14" s="16">
        <v>0</v>
      </c>
      <c r="AI14" s="16">
        <v>18.5</v>
      </c>
      <c r="AJ14" s="16">
        <v>0</v>
      </c>
      <c r="AK14" s="43">
        <v>0.5</v>
      </c>
      <c r="AL14" s="16">
        <v>0</v>
      </c>
      <c r="AM14" s="14">
        <v>0</v>
      </c>
      <c r="AN14" s="14">
        <v>3.1</v>
      </c>
      <c r="AO14" s="14">
        <v>0.2</v>
      </c>
      <c r="AP14" s="14">
        <v>0</v>
      </c>
      <c r="AQ14" s="14">
        <v>10.5</v>
      </c>
      <c r="AR14" s="14">
        <v>25.9</v>
      </c>
      <c r="AS14" s="14">
        <v>10.7</v>
      </c>
      <c r="AT14" s="14">
        <v>0.8</v>
      </c>
      <c r="AU14" s="14">
        <v>1.3</v>
      </c>
      <c r="AV14" s="14">
        <v>3.1</v>
      </c>
      <c r="AW14" s="14">
        <v>0.5</v>
      </c>
      <c r="AX14" s="14">
        <v>4.3</v>
      </c>
      <c r="AY14" s="15">
        <v>0</v>
      </c>
      <c r="AZ14" s="1">
        <v>1.5</v>
      </c>
    </row>
    <row r="15" spans="1:70">
      <c r="A15" s="19">
        <v>1</v>
      </c>
      <c r="B15" s="19">
        <v>14</v>
      </c>
      <c r="C15" s="20">
        <v>14</v>
      </c>
      <c r="D15" s="16">
        <v>0</v>
      </c>
      <c r="E15" s="16">
        <v>5.5</v>
      </c>
      <c r="F15" s="16">
        <v>0</v>
      </c>
      <c r="G15" s="16">
        <v>0</v>
      </c>
      <c r="H15" s="16">
        <v>3.1</v>
      </c>
      <c r="I15" s="16">
        <v>1.8</v>
      </c>
      <c r="J15" s="16">
        <v>0</v>
      </c>
      <c r="K15" s="16">
        <v>4.5</v>
      </c>
      <c r="L15" s="16">
        <v>4.8</v>
      </c>
      <c r="M15" s="16">
        <v>4.5</v>
      </c>
      <c r="N15" s="16">
        <v>16</v>
      </c>
      <c r="O15" s="16">
        <v>17.100000000000001</v>
      </c>
      <c r="P15" s="16">
        <v>3.5</v>
      </c>
      <c r="Q15" s="16">
        <v>0</v>
      </c>
      <c r="R15" s="16">
        <v>6.1</v>
      </c>
      <c r="S15" s="16">
        <v>17.399999999999999</v>
      </c>
      <c r="T15" s="16">
        <v>0.37656308090000001</v>
      </c>
      <c r="U15" s="16">
        <v>23.061825508999998</v>
      </c>
      <c r="V15" s="16">
        <v>3.8</v>
      </c>
      <c r="W15" s="16">
        <v>0</v>
      </c>
      <c r="X15" s="16">
        <v>0.6</v>
      </c>
      <c r="Y15" s="16">
        <v>5.45</v>
      </c>
      <c r="Z15" s="16">
        <v>0.70396317499999994</v>
      </c>
      <c r="AA15" s="16">
        <v>0</v>
      </c>
      <c r="AB15" s="16">
        <v>8.8000000000000007</v>
      </c>
      <c r="AC15" s="16">
        <v>0.5</v>
      </c>
      <c r="AD15" s="16">
        <v>7.8</v>
      </c>
      <c r="AE15" s="16">
        <v>0</v>
      </c>
      <c r="AF15" s="16">
        <v>12.7</v>
      </c>
      <c r="AG15" s="16">
        <v>15.2</v>
      </c>
      <c r="AH15" s="16">
        <v>0</v>
      </c>
      <c r="AI15" s="16">
        <v>0.2</v>
      </c>
      <c r="AJ15" s="16">
        <v>8</v>
      </c>
      <c r="AK15" s="43">
        <v>5.4</v>
      </c>
      <c r="AL15" s="16">
        <v>0</v>
      </c>
      <c r="AM15" s="14">
        <v>4</v>
      </c>
      <c r="AN15" s="14">
        <v>9.4</v>
      </c>
      <c r="AO15" s="14">
        <v>18.5</v>
      </c>
      <c r="AP15" s="14">
        <v>4.4000000000000004</v>
      </c>
      <c r="AQ15" s="14">
        <v>2</v>
      </c>
      <c r="AR15" s="14">
        <v>19</v>
      </c>
      <c r="AS15" s="14">
        <v>1.2</v>
      </c>
      <c r="AT15" s="14">
        <v>4.4000000000000004</v>
      </c>
      <c r="AU15" s="14">
        <v>19.3</v>
      </c>
      <c r="AV15" s="14">
        <v>2.2999999999999998</v>
      </c>
      <c r="AW15" s="14">
        <v>5.3</v>
      </c>
      <c r="AX15" s="14">
        <v>22</v>
      </c>
      <c r="AY15" s="15">
        <v>0</v>
      </c>
      <c r="AZ15" s="1">
        <v>0</v>
      </c>
    </row>
    <row r="16" spans="1:70">
      <c r="A16" s="19">
        <v>1</v>
      </c>
      <c r="B16" s="19">
        <v>15</v>
      </c>
      <c r="C16" s="20">
        <v>15</v>
      </c>
      <c r="D16" s="16">
        <v>0</v>
      </c>
      <c r="E16" s="16">
        <v>6</v>
      </c>
      <c r="F16" s="16">
        <v>0</v>
      </c>
      <c r="G16" s="16">
        <v>0</v>
      </c>
      <c r="H16" s="16">
        <v>0.1</v>
      </c>
      <c r="I16" s="16">
        <v>6.8</v>
      </c>
      <c r="J16" s="16">
        <v>0</v>
      </c>
      <c r="K16" s="16">
        <v>2</v>
      </c>
      <c r="L16" s="16">
        <v>2.2999999999999998</v>
      </c>
      <c r="M16" s="16">
        <v>12.5</v>
      </c>
      <c r="N16" s="16">
        <v>6.8</v>
      </c>
      <c r="O16" s="16">
        <v>2</v>
      </c>
      <c r="P16" s="16">
        <v>3.9</v>
      </c>
      <c r="Q16" s="16">
        <v>0</v>
      </c>
      <c r="R16" s="16">
        <v>12</v>
      </c>
      <c r="S16" s="16">
        <v>18.7</v>
      </c>
      <c r="T16" s="16">
        <v>3.7850353900000001E-2</v>
      </c>
      <c r="U16" s="16">
        <v>14.630818165399999</v>
      </c>
      <c r="V16" s="16">
        <v>10.5</v>
      </c>
      <c r="W16" s="16">
        <v>4</v>
      </c>
      <c r="X16" s="16">
        <v>7</v>
      </c>
      <c r="Y16" s="16">
        <v>4.4499999999999993</v>
      </c>
      <c r="Z16" s="16">
        <v>3.3159105106000002</v>
      </c>
      <c r="AA16" s="16">
        <v>13</v>
      </c>
      <c r="AB16" s="16">
        <v>4.0999999999999996</v>
      </c>
      <c r="AC16" s="16">
        <v>0</v>
      </c>
      <c r="AD16" s="16">
        <v>0.8</v>
      </c>
      <c r="AE16" s="16">
        <v>0</v>
      </c>
      <c r="AF16" s="16">
        <v>3.8</v>
      </c>
      <c r="AG16" s="16">
        <v>7.2</v>
      </c>
      <c r="AH16" s="16">
        <v>0</v>
      </c>
      <c r="AI16" s="16">
        <v>0</v>
      </c>
      <c r="AJ16" s="16">
        <v>7.5</v>
      </c>
      <c r="AK16" s="43">
        <v>3.6</v>
      </c>
      <c r="AL16" s="16">
        <v>0</v>
      </c>
      <c r="AM16" s="14">
        <v>1.2</v>
      </c>
      <c r="AN16" s="14">
        <v>3.4</v>
      </c>
      <c r="AO16" s="14">
        <v>10.6</v>
      </c>
      <c r="AP16" s="14">
        <v>17.7</v>
      </c>
      <c r="AQ16" s="14">
        <v>11.6</v>
      </c>
      <c r="AR16" s="14">
        <v>3.8</v>
      </c>
      <c r="AS16" s="14">
        <v>0</v>
      </c>
      <c r="AT16" s="14">
        <v>14.5</v>
      </c>
      <c r="AU16" s="14">
        <v>0</v>
      </c>
      <c r="AV16" s="14">
        <v>6</v>
      </c>
      <c r="AW16" s="14">
        <v>1</v>
      </c>
      <c r="AX16" s="14">
        <v>3.6</v>
      </c>
      <c r="AY16" s="15">
        <v>0</v>
      </c>
      <c r="AZ16" s="1">
        <v>0</v>
      </c>
    </row>
    <row r="17" spans="1:70">
      <c r="A17" s="19">
        <v>1</v>
      </c>
      <c r="B17" s="19">
        <v>16</v>
      </c>
      <c r="C17" s="20">
        <v>16</v>
      </c>
      <c r="D17" s="16">
        <v>0</v>
      </c>
      <c r="E17" s="16">
        <v>0</v>
      </c>
      <c r="F17" s="16">
        <v>0.1</v>
      </c>
      <c r="G17" s="16">
        <v>0</v>
      </c>
      <c r="H17" s="16">
        <v>18.5</v>
      </c>
      <c r="I17" s="16">
        <v>7</v>
      </c>
      <c r="J17" s="16">
        <v>0</v>
      </c>
      <c r="K17" s="16">
        <v>0.8</v>
      </c>
      <c r="L17" s="16">
        <v>2</v>
      </c>
      <c r="M17" s="16">
        <v>14.1</v>
      </c>
      <c r="N17" s="16">
        <v>13.3</v>
      </c>
      <c r="O17" s="16">
        <v>1.8</v>
      </c>
      <c r="P17" s="16">
        <v>2</v>
      </c>
      <c r="Q17" s="16">
        <v>0</v>
      </c>
      <c r="R17" s="16">
        <v>9.6999999999999993</v>
      </c>
      <c r="S17" s="16">
        <v>0.8</v>
      </c>
      <c r="T17" s="16">
        <v>4.7801394731000002</v>
      </c>
      <c r="U17" s="16">
        <v>6.2974195392999999</v>
      </c>
      <c r="V17" s="16">
        <v>6.6</v>
      </c>
      <c r="W17" s="16">
        <v>4.0999999999999996</v>
      </c>
      <c r="X17" s="16">
        <v>8.5</v>
      </c>
      <c r="Y17" s="16">
        <v>10.8</v>
      </c>
      <c r="Z17" s="16">
        <v>6.7944700628999994</v>
      </c>
      <c r="AA17" s="16">
        <v>0.5</v>
      </c>
      <c r="AB17" s="16">
        <v>5</v>
      </c>
      <c r="AC17" s="16">
        <v>0.3</v>
      </c>
      <c r="AD17" s="16">
        <v>0.7</v>
      </c>
      <c r="AE17" s="16">
        <v>0.9</v>
      </c>
      <c r="AF17" s="16">
        <v>2.8</v>
      </c>
      <c r="AG17" s="16">
        <v>6</v>
      </c>
      <c r="AH17" s="16">
        <v>0</v>
      </c>
      <c r="AI17" s="16">
        <v>11.9</v>
      </c>
      <c r="AJ17" s="16">
        <v>0</v>
      </c>
      <c r="AK17" s="43">
        <v>9.5</v>
      </c>
      <c r="AL17" s="16">
        <v>0</v>
      </c>
      <c r="AM17" s="14">
        <v>0</v>
      </c>
      <c r="AN17" s="14">
        <v>8.6999999999999993</v>
      </c>
      <c r="AO17" s="14">
        <v>6</v>
      </c>
      <c r="AP17" s="14">
        <v>10</v>
      </c>
      <c r="AQ17" s="14">
        <v>12.9</v>
      </c>
      <c r="AR17" s="14">
        <v>13</v>
      </c>
      <c r="AS17" s="14">
        <v>1.8</v>
      </c>
      <c r="AT17" s="14">
        <v>5.5</v>
      </c>
      <c r="AU17" s="14">
        <v>4.2</v>
      </c>
      <c r="AV17" s="14">
        <v>2.7</v>
      </c>
      <c r="AW17" s="14">
        <v>0.4</v>
      </c>
      <c r="AX17" s="14">
        <v>10.199999999999999</v>
      </c>
      <c r="AY17" s="15">
        <v>0</v>
      </c>
      <c r="AZ17" s="1">
        <v>0</v>
      </c>
    </row>
    <row r="18" spans="1:70">
      <c r="A18" s="19">
        <v>1</v>
      </c>
      <c r="B18" s="19">
        <v>17</v>
      </c>
      <c r="C18" s="20">
        <v>17</v>
      </c>
      <c r="D18" s="16">
        <v>0</v>
      </c>
      <c r="E18" s="16">
        <v>5.5</v>
      </c>
      <c r="F18" s="16">
        <v>4</v>
      </c>
      <c r="G18" s="16">
        <v>0</v>
      </c>
      <c r="H18" s="16">
        <v>0</v>
      </c>
      <c r="I18" s="16">
        <v>0.1</v>
      </c>
      <c r="J18" s="16">
        <v>1.5</v>
      </c>
      <c r="K18" s="16">
        <v>1.3</v>
      </c>
      <c r="L18" s="16">
        <v>17</v>
      </c>
      <c r="M18" s="16">
        <v>1.6</v>
      </c>
      <c r="N18" s="16">
        <v>3.2</v>
      </c>
      <c r="O18" s="16">
        <v>8.4</v>
      </c>
      <c r="P18" s="16">
        <v>2.7</v>
      </c>
      <c r="Q18" s="16">
        <v>0</v>
      </c>
      <c r="R18" s="16">
        <v>6.1</v>
      </c>
      <c r="S18" s="16">
        <v>4.4000000000000004</v>
      </c>
      <c r="T18" s="16">
        <v>2.8674698319999998</v>
      </c>
      <c r="U18" s="16">
        <v>3.6512369420999997</v>
      </c>
      <c r="V18" s="16">
        <v>0.1</v>
      </c>
      <c r="W18" s="16">
        <v>3.6</v>
      </c>
      <c r="X18" s="16">
        <v>0.1</v>
      </c>
      <c r="Y18" s="16">
        <v>10.5</v>
      </c>
      <c r="Z18" s="16">
        <v>1.6897399179999999</v>
      </c>
      <c r="AA18" s="16">
        <v>0</v>
      </c>
      <c r="AB18" s="16">
        <v>24.2</v>
      </c>
      <c r="AC18" s="16">
        <v>15.6</v>
      </c>
      <c r="AD18" s="16">
        <v>0</v>
      </c>
      <c r="AE18" s="16">
        <v>5.8</v>
      </c>
      <c r="AF18" s="16">
        <v>0</v>
      </c>
      <c r="AG18" s="16">
        <v>1.4</v>
      </c>
      <c r="AH18" s="16">
        <v>14.4</v>
      </c>
      <c r="AI18" s="16">
        <v>0.8</v>
      </c>
      <c r="AJ18" s="16">
        <v>6.4</v>
      </c>
      <c r="AK18" s="43">
        <v>3</v>
      </c>
      <c r="AL18" s="16">
        <v>0</v>
      </c>
      <c r="AM18" s="14">
        <v>0</v>
      </c>
      <c r="AN18" s="14">
        <v>2</v>
      </c>
      <c r="AO18" s="14">
        <v>0</v>
      </c>
      <c r="AP18" s="14">
        <v>7.8</v>
      </c>
      <c r="AQ18" s="14">
        <v>3</v>
      </c>
      <c r="AR18" s="14">
        <v>6.8</v>
      </c>
      <c r="AS18" s="14">
        <v>0</v>
      </c>
      <c r="AT18" s="14">
        <v>10.6</v>
      </c>
      <c r="AU18" s="14">
        <v>0</v>
      </c>
      <c r="AV18" s="14">
        <v>3.8</v>
      </c>
      <c r="AW18" s="14">
        <v>0.2</v>
      </c>
      <c r="AX18" s="14">
        <v>3.3</v>
      </c>
      <c r="AY18" s="15">
        <v>0.3</v>
      </c>
      <c r="AZ18" s="1">
        <v>0.2</v>
      </c>
      <c r="BC18" s="44">
        <v>1997</v>
      </c>
      <c r="BD18" s="44">
        <v>1998</v>
      </c>
      <c r="BE18" s="44">
        <v>1999</v>
      </c>
      <c r="BF18" s="44">
        <v>2000</v>
      </c>
      <c r="BG18" s="44">
        <v>2001</v>
      </c>
      <c r="BH18" s="44">
        <v>2002</v>
      </c>
      <c r="BI18" s="44">
        <v>2003</v>
      </c>
      <c r="BJ18" s="44">
        <v>2004</v>
      </c>
      <c r="BK18" s="44">
        <v>2005</v>
      </c>
      <c r="BL18" s="44">
        <v>2006</v>
      </c>
      <c r="BM18" s="44">
        <v>2007</v>
      </c>
      <c r="BN18" s="44">
        <v>2008</v>
      </c>
      <c r="BO18" s="44">
        <v>2009</v>
      </c>
      <c r="BP18" s="44">
        <v>2010</v>
      </c>
      <c r="BQ18" s="44">
        <v>2011</v>
      </c>
      <c r="BR18" s="44">
        <v>2012</v>
      </c>
    </row>
    <row r="19" spans="1:70">
      <c r="A19" s="19">
        <v>1</v>
      </c>
      <c r="B19" s="19">
        <v>18</v>
      </c>
      <c r="C19" s="20">
        <v>18</v>
      </c>
      <c r="D19" s="16">
        <v>0</v>
      </c>
      <c r="E19" s="16">
        <v>0.1</v>
      </c>
      <c r="F19" s="16">
        <v>0</v>
      </c>
      <c r="G19" s="16">
        <v>0</v>
      </c>
      <c r="H19" s="16">
        <v>4</v>
      </c>
      <c r="I19" s="16">
        <v>0</v>
      </c>
      <c r="J19" s="16">
        <v>1</v>
      </c>
      <c r="K19" s="16">
        <v>9</v>
      </c>
      <c r="L19" s="16">
        <v>1</v>
      </c>
      <c r="M19" s="16">
        <v>8.6999999999999993</v>
      </c>
      <c r="N19" s="16">
        <v>0.5</v>
      </c>
      <c r="O19" s="16">
        <v>1.2</v>
      </c>
      <c r="P19" s="16">
        <v>1.5</v>
      </c>
      <c r="Q19" s="16">
        <v>0</v>
      </c>
      <c r="R19" s="16">
        <v>2.4</v>
      </c>
      <c r="S19" s="16">
        <v>9.3000000000000007</v>
      </c>
      <c r="T19" s="16">
        <v>0</v>
      </c>
      <c r="U19" s="16">
        <v>6.2515867544999999</v>
      </c>
      <c r="V19" s="16">
        <v>3.9</v>
      </c>
      <c r="W19" s="16">
        <v>0</v>
      </c>
      <c r="X19" s="16">
        <v>3.4</v>
      </c>
      <c r="Y19" s="16">
        <v>7.25</v>
      </c>
      <c r="Z19" s="16">
        <v>6.1151679437999995</v>
      </c>
      <c r="AA19" s="16">
        <v>0</v>
      </c>
      <c r="AB19" s="16">
        <v>2</v>
      </c>
      <c r="AC19" s="16">
        <v>2.2000000000000002</v>
      </c>
      <c r="AD19" s="16">
        <v>0.2</v>
      </c>
      <c r="AE19" s="16">
        <v>3.2</v>
      </c>
      <c r="AF19" s="16">
        <v>17.5</v>
      </c>
      <c r="AG19" s="16">
        <v>2.5</v>
      </c>
      <c r="AH19" s="16">
        <v>0.7</v>
      </c>
      <c r="AI19" s="16">
        <v>1</v>
      </c>
      <c r="AJ19" s="16">
        <v>31.6</v>
      </c>
      <c r="AK19" s="43">
        <v>4.2</v>
      </c>
      <c r="AL19" s="16">
        <v>0</v>
      </c>
      <c r="AM19" s="14">
        <v>0.3</v>
      </c>
      <c r="AN19" s="14">
        <v>0.3</v>
      </c>
      <c r="AO19" s="14">
        <v>2</v>
      </c>
      <c r="AP19" s="14">
        <v>5.4</v>
      </c>
      <c r="AQ19" s="14">
        <v>15.5</v>
      </c>
      <c r="AR19" s="14">
        <v>3.5</v>
      </c>
      <c r="AS19" s="14">
        <v>0</v>
      </c>
      <c r="AT19" s="14">
        <v>8.1</v>
      </c>
      <c r="AU19" s="14">
        <v>1</v>
      </c>
      <c r="AV19" s="14">
        <v>0.4</v>
      </c>
      <c r="AW19" s="14">
        <v>0.4</v>
      </c>
      <c r="AX19" s="14">
        <v>0.9</v>
      </c>
      <c r="AY19" s="15">
        <v>0</v>
      </c>
      <c r="AZ19" s="1">
        <v>1.1000000000000001</v>
      </c>
      <c r="BB19" s="44">
        <v>1</v>
      </c>
      <c r="BC19" s="1">
        <f>+SUM(AJ307:AJ316)</f>
        <v>35.299999999999997</v>
      </c>
      <c r="BD19" s="1">
        <f t="shared" ref="BD19:BR19" si="3">+SUM(AK307:AK316)</f>
        <v>84.700000000000017</v>
      </c>
      <c r="BE19" s="1">
        <f t="shared" si="3"/>
        <v>2.4</v>
      </c>
      <c r="BF19" s="1">
        <f t="shared" si="3"/>
        <v>14.2</v>
      </c>
      <c r="BG19" s="1">
        <f t="shared" si="3"/>
        <v>0</v>
      </c>
      <c r="BH19" s="1">
        <f t="shared" si="3"/>
        <v>16.200000000000003</v>
      </c>
      <c r="BI19" s="1">
        <f t="shared" si="3"/>
        <v>6.8000000000000007</v>
      </c>
      <c r="BJ19" s="1">
        <f t="shared" si="3"/>
        <v>3.2</v>
      </c>
      <c r="BK19" s="1">
        <f t="shared" si="3"/>
        <v>59.4</v>
      </c>
      <c r="BL19" s="1">
        <f t="shared" si="3"/>
        <v>45.499999999999993</v>
      </c>
      <c r="BM19" s="1">
        <f t="shared" si="3"/>
        <v>44.199999999999996</v>
      </c>
      <c r="BN19" s="1">
        <f t="shared" si="3"/>
        <v>0</v>
      </c>
      <c r="BO19" s="1">
        <f t="shared" si="3"/>
        <v>9</v>
      </c>
      <c r="BP19" s="1">
        <f t="shared" si="3"/>
        <v>6.3</v>
      </c>
      <c r="BQ19" s="1">
        <f t="shared" si="3"/>
        <v>5.4</v>
      </c>
      <c r="BR19" s="1">
        <f t="shared" si="3"/>
        <v>0</v>
      </c>
    </row>
    <row r="20" spans="1:70">
      <c r="A20" s="19">
        <v>1</v>
      </c>
      <c r="B20" s="19">
        <v>19</v>
      </c>
      <c r="C20" s="20">
        <v>19</v>
      </c>
      <c r="D20" s="16">
        <v>0</v>
      </c>
      <c r="E20" s="16">
        <v>12</v>
      </c>
      <c r="F20" s="16">
        <v>0</v>
      </c>
      <c r="G20" s="16">
        <v>0</v>
      </c>
      <c r="H20" s="16">
        <v>4.3</v>
      </c>
      <c r="I20" s="16">
        <v>3.5</v>
      </c>
      <c r="J20" s="16">
        <v>0.1</v>
      </c>
      <c r="K20" s="16">
        <v>3</v>
      </c>
      <c r="L20" s="16">
        <v>3</v>
      </c>
      <c r="M20" s="16">
        <v>13.6</v>
      </c>
      <c r="N20" s="16">
        <v>2.2000000000000002</v>
      </c>
      <c r="O20" s="16">
        <v>1.8</v>
      </c>
      <c r="P20" s="16">
        <v>2.8</v>
      </c>
      <c r="Q20" s="16">
        <v>0</v>
      </c>
      <c r="R20" s="16">
        <v>2</v>
      </c>
      <c r="S20" s="16">
        <v>0</v>
      </c>
      <c r="T20" s="16">
        <v>3.7850353900000001E-2</v>
      </c>
      <c r="U20" s="16">
        <v>7.0769755093999995</v>
      </c>
      <c r="V20" s="16">
        <v>13.1</v>
      </c>
      <c r="W20" s="16">
        <v>0</v>
      </c>
      <c r="X20" s="16">
        <v>3.2</v>
      </c>
      <c r="Y20" s="16">
        <v>0.05</v>
      </c>
      <c r="Z20" s="16">
        <v>6.5250980370999994</v>
      </c>
      <c r="AA20" s="16">
        <v>0</v>
      </c>
      <c r="AB20" s="16">
        <v>0</v>
      </c>
      <c r="AC20" s="16">
        <v>0</v>
      </c>
      <c r="AD20" s="16">
        <v>0</v>
      </c>
      <c r="AE20" s="16">
        <v>5.7</v>
      </c>
      <c r="AF20" s="16">
        <v>20.8</v>
      </c>
      <c r="AG20" s="16">
        <v>3.5</v>
      </c>
      <c r="AH20" s="16">
        <v>2.8</v>
      </c>
      <c r="AI20" s="16">
        <v>0.4</v>
      </c>
      <c r="AJ20" s="16">
        <v>9.4</v>
      </c>
      <c r="AK20" s="43">
        <v>3.4</v>
      </c>
      <c r="AL20" s="16">
        <v>0</v>
      </c>
      <c r="AM20" s="14">
        <v>0</v>
      </c>
      <c r="AN20" s="14">
        <v>5.2</v>
      </c>
      <c r="AO20" s="14">
        <v>2.7</v>
      </c>
      <c r="AP20" s="14">
        <v>16.399999999999999</v>
      </c>
      <c r="AQ20" s="14">
        <v>9.8000000000000007</v>
      </c>
      <c r="AR20" s="14">
        <v>0.1</v>
      </c>
      <c r="AS20" s="14">
        <v>0</v>
      </c>
      <c r="AT20" s="14">
        <v>0</v>
      </c>
      <c r="AU20" s="14">
        <v>0</v>
      </c>
      <c r="AV20" s="14">
        <v>2.7</v>
      </c>
      <c r="AW20" s="14">
        <v>18.5</v>
      </c>
      <c r="AX20" s="14">
        <v>0</v>
      </c>
      <c r="AY20" s="15">
        <v>0.2</v>
      </c>
      <c r="AZ20" s="1">
        <v>0.9</v>
      </c>
      <c r="BB20" s="44">
        <v>2</v>
      </c>
      <c r="BC20" s="1">
        <f>+SUM(AJ317:AJ326)</f>
        <v>18</v>
      </c>
      <c r="BD20" s="1">
        <f t="shared" ref="BD20:BR20" si="4">+SUM(AK317:AK326)</f>
        <v>8.3000000000000007</v>
      </c>
      <c r="BE20" s="1">
        <f t="shared" si="4"/>
        <v>34.199999999999996</v>
      </c>
      <c r="BF20" s="1">
        <f t="shared" si="4"/>
        <v>14.3</v>
      </c>
      <c r="BG20" s="1">
        <f t="shared" si="4"/>
        <v>0</v>
      </c>
      <c r="BH20" s="1">
        <f t="shared" si="4"/>
        <v>3.6999999999999997</v>
      </c>
      <c r="BI20" s="1">
        <f t="shared" si="4"/>
        <v>36.199999999999996</v>
      </c>
      <c r="BJ20" s="1">
        <f t="shared" si="4"/>
        <v>3.4</v>
      </c>
      <c r="BK20" s="1">
        <f t="shared" si="4"/>
        <v>8.4</v>
      </c>
      <c r="BL20" s="1">
        <f t="shared" si="4"/>
        <v>15.700000000000001</v>
      </c>
      <c r="BM20" s="1">
        <f t="shared" si="4"/>
        <v>5.7</v>
      </c>
      <c r="BN20" s="1">
        <f t="shared" si="4"/>
        <v>52.5</v>
      </c>
      <c r="BO20" s="1">
        <f t="shared" si="4"/>
        <v>12.8</v>
      </c>
      <c r="BP20" s="1">
        <f t="shared" si="4"/>
        <v>46.2</v>
      </c>
      <c r="BQ20" s="1">
        <f t="shared" si="4"/>
        <v>7.4999999999999991</v>
      </c>
      <c r="BR20" s="1">
        <f t="shared" si="4"/>
        <v>0</v>
      </c>
    </row>
    <row r="21" spans="1:70">
      <c r="A21" s="19">
        <v>1</v>
      </c>
      <c r="B21" s="19">
        <v>20</v>
      </c>
      <c r="C21" s="20">
        <v>20</v>
      </c>
      <c r="D21" s="16">
        <v>0</v>
      </c>
      <c r="E21" s="16">
        <v>4.5</v>
      </c>
      <c r="F21" s="16">
        <v>2</v>
      </c>
      <c r="G21" s="16">
        <v>0</v>
      </c>
      <c r="H21" s="16">
        <v>3</v>
      </c>
      <c r="I21" s="16">
        <v>0</v>
      </c>
      <c r="J21" s="16">
        <v>3</v>
      </c>
      <c r="K21" s="16">
        <v>0.8</v>
      </c>
      <c r="L21" s="16">
        <v>2</v>
      </c>
      <c r="M21" s="16">
        <v>6.2</v>
      </c>
      <c r="N21" s="16">
        <v>9.6999999999999993</v>
      </c>
      <c r="O21" s="16">
        <v>5.2</v>
      </c>
      <c r="P21" s="16">
        <v>1.6</v>
      </c>
      <c r="Q21" s="16">
        <v>0</v>
      </c>
      <c r="R21" s="16">
        <v>2.8</v>
      </c>
      <c r="S21" s="16">
        <v>5.2</v>
      </c>
      <c r="T21" s="16">
        <v>1.8826824385000001</v>
      </c>
      <c r="U21" s="16">
        <v>1.1562841629</v>
      </c>
      <c r="V21" s="16">
        <v>9</v>
      </c>
      <c r="W21" s="16">
        <v>0</v>
      </c>
      <c r="X21" s="16">
        <v>6</v>
      </c>
      <c r="Y21" s="16">
        <v>0</v>
      </c>
      <c r="Z21" s="16">
        <v>1.5322256439999999</v>
      </c>
      <c r="AA21" s="16">
        <v>12.6</v>
      </c>
      <c r="AB21" s="16">
        <v>13</v>
      </c>
      <c r="AC21" s="16">
        <v>0</v>
      </c>
      <c r="AD21" s="16">
        <v>3</v>
      </c>
      <c r="AE21" s="16">
        <v>7.8</v>
      </c>
      <c r="AF21" s="16">
        <v>7.8</v>
      </c>
      <c r="AG21" s="16">
        <v>5</v>
      </c>
      <c r="AH21" s="16">
        <v>4.5</v>
      </c>
      <c r="AI21" s="16">
        <v>3.7</v>
      </c>
      <c r="AJ21" s="16">
        <v>0</v>
      </c>
      <c r="AK21" s="43">
        <v>13.8</v>
      </c>
      <c r="AL21" s="16">
        <v>0.7</v>
      </c>
      <c r="AM21" s="14">
        <v>0</v>
      </c>
      <c r="AN21" s="14">
        <v>0.1</v>
      </c>
      <c r="AO21" s="14">
        <v>12.4</v>
      </c>
      <c r="AP21" s="14">
        <v>3.2</v>
      </c>
      <c r="AQ21" s="14">
        <v>11.5</v>
      </c>
      <c r="AR21" s="14">
        <v>0.6</v>
      </c>
      <c r="AS21" s="14">
        <v>7.9</v>
      </c>
      <c r="AT21" s="14">
        <v>6.3</v>
      </c>
      <c r="AU21" s="14">
        <v>0.1</v>
      </c>
      <c r="AV21" s="14">
        <v>0.2</v>
      </c>
      <c r="AW21" s="14">
        <v>2.1</v>
      </c>
      <c r="AX21" s="14">
        <v>1.3</v>
      </c>
      <c r="AY21" s="15">
        <v>0.2</v>
      </c>
      <c r="AZ21" s="1">
        <v>9.1</v>
      </c>
      <c r="BB21" s="44">
        <v>3</v>
      </c>
      <c r="BC21" s="1">
        <f>+SUM(AJ327:AJ336)</f>
        <v>7.8</v>
      </c>
      <c r="BD21" s="1">
        <f t="shared" ref="BD21:BR21" si="5">+SUM(AK327:AK336)</f>
        <v>29.200000000000003</v>
      </c>
      <c r="BE21" s="1">
        <f t="shared" si="5"/>
        <v>60.300000000000004</v>
      </c>
      <c r="BF21" s="1">
        <f t="shared" si="5"/>
        <v>3</v>
      </c>
      <c r="BG21" s="1">
        <f t="shared" si="5"/>
        <v>8.6</v>
      </c>
      <c r="BH21" s="1">
        <f t="shared" si="5"/>
        <v>1.5</v>
      </c>
      <c r="BI21" s="1">
        <f t="shared" si="5"/>
        <v>44.9</v>
      </c>
      <c r="BJ21" s="1">
        <f t="shared" si="5"/>
        <v>18.600000000000001</v>
      </c>
      <c r="BK21" s="1">
        <f t="shared" si="5"/>
        <v>0.89999999999999991</v>
      </c>
      <c r="BL21" s="1">
        <f t="shared" si="5"/>
        <v>21.800000000000004</v>
      </c>
      <c r="BM21" s="1">
        <f t="shared" si="5"/>
        <v>28.6</v>
      </c>
      <c r="BN21" s="1">
        <f t="shared" si="5"/>
        <v>16.100000000000001</v>
      </c>
      <c r="BO21" s="1">
        <f t="shared" si="5"/>
        <v>22.800000000000004</v>
      </c>
      <c r="BP21" s="1">
        <f t="shared" si="5"/>
        <v>41.900000000000006</v>
      </c>
      <c r="BQ21" s="1">
        <f t="shared" si="5"/>
        <v>17.399999999999999</v>
      </c>
      <c r="BR21" s="1">
        <f t="shared" si="5"/>
        <v>0</v>
      </c>
    </row>
    <row r="22" spans="1:70">
      <c r="A22" s="19">
        <v>1</v>
      </c>
      <c r="B22" s="19">
        <v>21</v>
      </c>
      <c r="C22" s="20">
        <v>21</v>
      </c>
      <c r="D22" s="16">
        <v>0</v>
      </c>
      <c r="E22" s="16">
        <v>0</v>
      </c>
      <c r="F22" s="16">
        <v>0</v>
      </c>
      <c r="G22" s="16">
        <v>10.5</v>
      </c>
      <c r="H22" s="16">
        <v>13</v>
      </c>
      <c r="I22" s="16">
        <v>5</v>
      </c>
      <c r="J22" s="16">
        <v>1</v>
      </c>
      <c r="K22" s="16">
        <v>0.5</v>
      </c>
      <c r="L22" s="16">
        <v>7</v>
      </c>
      <c r="M22" s="16">
        <v>0.1</v>
      </c>
      <c r="N22" s="16">
        <v>8</v>
      </c>
      <c r="O22" s="16">
        <v>11.6</v>
      </c>
      <c r="P22" s="16">
        <v>3.3</v>
      </c>
      <c r="Q22" s="16">
        <v>0</v>
      </c>
      <c r="R22" s="16">
        <v>29.4</v>
      </c>
      <c r="S22" s="16">
        <v>20.399999999999999</v>
      </c>
      <c r="T22" s="16">
        <v>4.1960248952999999</v>
      </c>
      <c r="U22" s="16">
        <v>14.710572492699999</v>
      </c>
      <c r="V22" s="16">
        <v>8.9</v>
      </c>
      <c r="W22" s="16">
        <v>2.6</v>
      </c>
      <c r="X22" s="16">
        <v>10.199999999999999</v>
      </c>
      <c r="Y22" s="16">
        <v>4.05</v>
      </c>
      <c r="Z22" s="16">
        <v>8.4779713571999995</v>
      </c>
      <c r="AA22" s="16">
        <v>8.6999999999999993</v>
      </c>
      <c r="AB22" s="16">
        <v>0.5</v>
      </c>
      <c r="AC22" s="16">
        <v>7.8</v>
      </c>
      <c r="AD22" s="16">
        <v>30</v>
      </c>
      <c r="AE22" s="16">
        <v>0</v>
      </c>
      <c r="AF22" s="16">
        <v>11</v>
      </c>
      <c r="AG22" s="16">
        <v>4.8</v>
      </c>
      <c r="AH22" s="16">
        <v>8.8000000000000007</v>
      </c>
      <c r="AI22" s="16">
        <v>0.2</v>
      </c>
      <c r="AJ22" s="16">
        <v>12.2</v>
      </c>
      <c r="AK22" s="43">
        <v>12.4</v>
      </c>
      <c r="AL22" s="16">
        <v>0</v>
      </c>
      <c r="AM22" s="14">
        <v>6.2</v>
      </c>
      <c r="AN22" s="14">
        <v>0</v>
      </c>
      <c r="AO22" s="14">
        <v>14.2</v>
      </c>
      <c r="AP22" s="14">
        <v>6.1</v>
      </c>
      <c r="AQ22" s="14">
        <v>4.2</v>
      </c>
      <c r="AR22" s="14">
        <v>4.8</v>
      </c>
      <c r="AS22" s="14">
        <v>0.2</v>
      </c>
      <c r="AT22" s="14">
        <v>0.4</v>
      </c>
      <c r="AU22" s="14">
        <v>0</v>
      </c>
      <c r="AV22" s="14">
        <v>2.2000000000000002</v>
      </c>
      <c r="AW22" s="14">
        <v>3.2</v>
      </c>
      <c r="AX22" s="14">
        <v>10</v>
      </c>
      <c r="AY22" s="15">
        <v>0</v>
      </c>
      <c r="AZ22" s="1">
        <v>5.6</v>
      </c>
      <c r="BB22" s="44">
        <v>4</v>
      </c>
      <c r="BC22" s="1">
        <f>+SUM(AJ337:AJ346)</f>
        <v>25.4</v>
      </c>
      <c r="BD22" s="1">
        <f t="shared" ref="BD22:BR22" si="6">+SUM(AK337:AK346)</f>
        <v>27.500000000000004</v>
      </c>
      <c r="BE22" s="1">
        <f t="shared" si="6"/>
        <v>19.8</v>
      </c>
      <c r="BF22" s="1">
        <f t="shared" si="6"/>
        <v>16.5</v>
      </c>
      <c r="BG22" s="1">
        <f t="shared" si="6"/>
        <v>22</v>
      </c>
      <c r="BH22" s="1">
        <f t="shared" si="6"/>
        <v>15.700000000000001</v>
      </c>
      <c r="BI22" s="1">
        <f t="shared" si="6"/>
        <v>32.799999999999997</v>
      </c>
      <c r="BJ22" s="1">
        <f t="shared" si="6"/>
        <v>4.7</v>
      </c>
      <c r="BK22" s="1">
        <f t="shared" si="6"/>
        <v>18.8</v>
      </c>
      <c r="BL22" s="1">
        <f t="shared" si="6"/>
        <v>13.6</v>
      </c>
      <c r="BM22" s="1">
        <f t="shared" si="6"/>
        <v>31.099999999999998</v>
      </c>
      <c r="BN22" s="1">
        <f t="shared" si="6"/>
        <v>27.000000000000004</v>
      </c>
      <c r="BO22" s="1">
        <f t="shared" si="6"/>
        <v>61.29999999999999</v>
      </c>
      <c r="BP22" s="1">
        <f t="shared" si="6"/>
        <v>19.899999999999999</v>
      </c>
      <c r="BQ22" s="1">
        <f t="shared" si="6"/>
        <v>21.7</v>
      </c>
      <c r="BR22" s="1">
        <f t="shared" si="6"/>
        <v>11.299999999999999</v>
      </c>
    </row>
    <row r="23" spans="1:70">
      <c r="A23" s="19">
        <v>1</v>
      </c>
      <c r="B23" s="19">
        <v>22</v>
      </c>
      <c r="C23" s="20">
        <v>22</v>
      </c>
      <c r="D23" s="16">
        <v>5</v>
      </c>
      <c r="E23" s="16">
        <v>0.1</v>
      </c>
      <c r="F23" s="16">
        <v>2.5</v>
      </c>
      <c r="G23" s="16">
        <v>4</v>
      </c>
      <c r="H23" s="16">
        <v>6</v>
      </c>
      <c r="I23" s="16">
        <v>2</v>
      </c>
      <c r="J23" s="16">
        <v>3.9</v>
      </c>
      <c r="K23" s="16">
        <v>3</v>
      </c>
      <c r="L23" s="16">
        <v>17</v>
      </c>
      <c r="M23" s="16">
        <v>1.5</v>
      </c>
      <c r="N23" s="16">
        <v>17.8</v>
      </c>
      <c r="O23" s="16">
        <v>1.4</v>
      </c>
      <c r="P23" s="16">
        <v>3</v>
      </c>
      <c r="Q23" s="16">
        <v>1.8</v>
      </c>
      <c r="R23" s="16">
        <v>5.8</v>
      </c>
      <c r="S23" s="16">
        <v>21.5</v>
      </c>
      <c r="T23" s="16">
        <v>0.68342441279999999</v>
      </c>
      <c r="U23" s="16">
        <v>5.5256944664999992</v>
      </c>
      <c r="V23" s="16">
        <v>2.2000000000000002</v>
      </c>
      <c r="W23" s="16">
        <v>0.1</v>
      </c>
      <c r="X23" s="16">
        <v>9.6</v>
      </c>
      <c r="Y23" s="16">
        <v>4.95</v>
      </c>
      <c r="Z23" s="16">
        <v>0.54359546710000006</v>
      </c>
      <c r="AA23" s="16">
        <v>13.7</v>
      </c>
      <c r="AB23" s="16">
        <v>21.6</v>
      </c>
      <c r="AC23" s="16">
        <v>4</v>
      </c>
      <c r="AD23" s="16">
        <v>6.9</v>
      </c>
      <c r="AE23" s="16">
        <v>0.9</v>
      </c>
      <c r="AF23" s="16">
        <v>0</v>
      </c>
      <c r="AG23" s="16">
        <v>9</v>
      </c>
      <c r="AH23" s="16">
        <v>1.8</v>
      </c>
      <c r="AI23" s="16">
        <v>0.7</v>
      </c>
      <c r="AJ23" s="16">
        <v>0.8</v>
      </c>
      <c r="AK23" s="43">
        <v>0</v>
      </c>
      <c r="AL23" s="16">
        <v>0</v>
      </c>
      <c r="AM23" s="14">
        <v>0.6</v>
      </c>
      <c r="AN23" s="14">
        <v>9.5</v>
      </c>
      <c r="AO23" s="14">
        <v>15.4</v>
      </c>
      <c r="AP23" s="14">
        <v>13.8</v>
      </c>
      <c r="AQ23" s="14">
        <v>1</v>
      </c>
      <c r="AR23" s="14">
        <v>13.8</v>
      </c>
      <c r="AS23" s="14">
        <v>0</v>
      </c>
      <c r="AT23" s="14">
        <v>4.5999999999999996</v>
      </c>
      <c r="AU23" s="14">
        <v>5.0999999999999996</v>
      </c>
      <c r="AV23" s="14">
        <v>26.1</v>
      </c>
      <c r="AW23" s="14">
        <v>5.2</v>
      </c>
      <c r="AX23" s="14">
        <v>17.8</v>
      </c>
      <c r="AY23" s="15">
        <v>2.2000000000000002</v>
      </c>
      <c r="AZ23" s="1">
        <v>1.2</v>
      </c>
      <c r="BB23" s="44">
        <v>5</v>
      </c>
      <c r="BC23" s="1">
        <f>+SUM(AJ347:AJ356)</f>
        <v>57.800000000000004</v>
      </c>
      <c r="BD23" s="1">
        <f t="shared" ref="BD23:BR23" si="7">+SUM(AK347:AK356)</f>
        <v>9.9000000000000021</v>
      </c>
      <c r="BE23" s="1">
        <f t="shared" si="7"/>
        <v>4.3</v>
      </c>
      <c r="BF23" s="1">
        <f t="shared" si="7"/>
        <v>10.7</v>
      </c>
      <c r="BG23" s="1">
        <f t="shared" si="7"/>
        <v>7</v>
      </c>
      <c r="BH23" s="1">
        <f t="shared" si="7"/>
        <v>49.4</v>
      </c>
      <c r="BI23" s="1">
        <f t="shared" si="7"/>
        <v>23.4</v>
      </c>
      <c r="BJ23" s="1">
        <f t="shared" si="7"/>
        <v>43.7</v>
      </c>
      <c r="BK23" s="1">
        <f t="shared" si="7"/>
        <v>85.199999999999989</v>
      </c>
      <c r="BL23" s="1">
        <f t="shared" si="7"/>
        <v>7.6000000000000005</v>
      </c>
      <c r="BM23" s="1">
        <f t="shared" si="7"/>
        <v>60.2</v>
      </c>
      <c r="BN23" s="1">
        <f t="shared" si="7"/>
        <v>50</v>
      </c>
      <c r="BO23" s="1">
        <f t="shared" si="7"/>
        <v>48.399999999999991</v>
      </c>
      <c r="BP23" s="1">
        <f t="shared" si="7"/>
        <v>47.70000000000001</v>
      </c>
      <c r="BQ23" s="1">
        <f t="shared" si="7"/>
        <v>7.4</v>
      </c>
      <c r="BR23" s="1">
        <f t="shared" si="7"/>
        <v>63.500000000000014</v>
      </c>
    </row>
    <row r="24" spans="1:70">
      <c r="A24" s="19">
        <v>1</v>
      </c>
      <c r="B24" s="19">
        <v>23</v>
      </c>
      <c r="C24" s="20">
        <v>23</v>
      </c>
      <c r="D24" s="16">
        <v>3</v>
      </c>
      <c r="E24" s="16">
        <v>5</v>
      </c>
      <c r="F24" s="16">
        <v>0</v>
      </c>
      <c r="G24" s="16">
        <v>6</v>
      </c>
      <c r="H24" s="16">
        <v>0</v>
      </c>
      <c r="I24" s="16">
        <v>0</v>
      </c>
      <c r="J24" s="16">
        <v>3.3</v>
      </c>
      <c r="K24" s="16">
        <v>7</v>
      </c>
      <c r="L24" s="16">
        <v>0</v>
      </c>
      <c r="M24" s="16">
        <v>4</v>
      </c>
      <c r="N24" s="16">
        <v>14</v>
      </c>
      <c r="O24" s="16">
        <v>0</v>
      </c>
      <c r="P24" s="16">
        <v>4.5</v>
      </c>
      <c r="Q24" s="16">
        <v>2.4</v>
      </c>
      <c r="R24" s="16">
        <v>7.2</v>
      </c>
      <c r="S24" s="16">
        <v>1.2</v>
      </c>
      <c r="T24" s="16">
        <v>1.560418434</v>
      </c>
      <c r="U24" s="16">
        <v>10.012136852399998</v>
      </c>
      <c r="V24" s="16">
        <v>15.7</v>
      </c>
      <c r="W24" s="16">
        <v>2.5</v>
      </c>
      <c r="X24" s="16">
        <v>2.5</v>
      </c>
      <c r="Y24" s="16">
        <v>7.3500000000000005</v>
      </c>
      <c r="Z24" s="16">
        <v>3.0402860665999998</v>
      </c>
      <c r="AA24" s="16">
        <v>1.4</v>
      </c>
      <c r="AB24" s="16">
        <v>7.1</v>
      </c>
      <c r="AC24" s="16">
        <v>2.5</v>
      </c>
      <c r="AD24" s="16">
        <v>6.6</v>
      </c>
      <c r="AE24" s="16">
        <v>0</v>
      </c>
      <c r="AF24" s="16">
        <v>0</v>
      </c>
      <c r="AG24" s="16">
        <v>11.1</v>
      </c>
      <c r="AH24" s="16">
        <v>1.4</v>
      </c>
      <c r="AI24" s="16">
        <v>0.8</v>
      </c>
      <c r="AJ24" s="16">
        <v>0</v>
      </c>
      <c r="AK24" s="43">
        <v>3.9</v>
      </c>
      <c r="AL24" s="16">
        <v>1.9</v>
      </c>
      <c r="AM24" s="14">
        <v>10</v>
      </c>
      <c r="AN24" s="14">
        <v>8.4</v>
      </c>
      <c r="AO24" s="14">
        <v>1.6</v>
      </c>
      <c r="AP24" s="14">
        <v>12.8</v>
      </c>
      <c r="AQ24" s="14">
        <v>0.8</v>
      </c>
      <c r="AR24" s="14">
        <v>1.3</v>
      </c>
      <c r="AS24" s="14">
        <v>0</v>
      </c>
      <c r="AT24" s="14">
        <v>1.1000000000000001</v>
      </c>
      <c r="AU24" s="14">
        <v>6.6</v>
      </c>
      <c r="AV24" s="14">
        <v>9.6999999999999993</v>
      </c>
      <c r="AW24" s="14">
        <v>1</v>
      </c>
      <c r="AX24" s="14">
        <v>3</v>
      </c>
      <c r="AY24" s="15">
        <v>8.1</v>
      </c>
      <c r="AZ24" s="1">
        <v>6.8999999999999995</v>
      </c>
      <c r="BB24" s="44">
        <v>6</v>
      </c>
      <c r="BC24" s="1">
        <f>+SUM(AJ357:AJ366)</f>
        <v>17.8</v>
      </c>
      <c r="BD24" s="1">
        <f t="shared" ref="BD24:BR24" si="8">+SUM(AK357:AK366)</f>
        <v>69.7</v>
      </c>
      <c r="BE24" s="1">
        <f t="shared" si="8"/>
        <v>37.200000000000003</v>
      </c>
      <c r="BF24" s="1">
        <f t="shared" si="8"/>
        <v>26.4</v>
      </c>
      <c r="BG24" s="1">
        <f t="shared" si="8"/>
        <v>35.199999999999996</v>
      </c>
      <c r="BH24" s="1">
        <f t="shared" si="8"/>
        <v>35.699999999999996</v>
      </c>
      <c r="BI24" s="1">
        <f t="shared" si="8"/>
        <v>35.700000000000003</v>
      </c>
      <c r="BJ24" s="1">
        <f t="shared" si="8"/>
        <v>84.4</v>
      </c>
      <c r="BK24" s="1">
        <f t="shared" si="8"/>
        <v>47.599999999999994</v>
      </c>
      <c r="BL24" s="1">
        <f t="shared" si="8"/>
        <v>34.4</v>
      </c>
      <c r="BM24" s="1">
        <f t="shared" si="8"/>
        <v>33.6</v>
      </c>
      <c r="BN24" s="1">
        <f t="shared" si="8"/>
        <v>20.100000000000001</v>
      </c>
      <c r="BO24" s="1">
        <f t="shared" si="8"/>
        <v>66</v>
      </c>
      <c r="BP24" s="1">
        <f t="shared" si="8"/>
        <v>49.900000000000006</v>
      </c>
      <c r="BQ24" s="1">
        <f t="shared" si="8"/>
        <v>38.200000000000003</v>
      </c>
      <c r="BR24" s="1">
        <f t="shared" si="8"/>
        <v>62.500000000000007</v>
      </c>
    </row>
    <row r="25" spans="1:70">
      <c r="A25" s="19">
        <v>1</v>
      </c>
      <c r="B25" s="19">
        <v>24</v>
      </c>
      <c r="C25" s="20">
        <v>24</v>
      </c>
      <c r="D25" s="16">
        <v>5</v>
      </c>
      <c r="E25" s="16">
        <v>13.4</v>
      </c>
      <c r="F25" s="16">
        <v>13.5</v>
      </c>
      <c r="G25" s="16">
        <v>0.1</v>
      </c>
      <c r="H25" s="16">
        <v>0</v>
      </c>
      <c r="I25" s="16">
        <v>0.2</v>
      </c>
      <c r="J25" s="16">
        <v>0</v>
      </c>
      <c r="K25" s="16">
        <v>7.5</v>
      </c>
      <c r="L25" s="16">
        <v>12</v>
      </c>
      <c r="M25" s="16">
        <v>17.8</v>
      </c>
      <c r="N25" s="16">
        <v>7.5</v>
      </c>
      <c r="O25" s="16">
        <v>0</v>
      </c>
      <c r="P25" s="16">
        <v>5.2</v>
      </c>
      <c r="Q25" s="16">
        <v>2.4</v>
      </c>
      <c r="R25" s="16">
        <v>2.8</v>
      </c>
      <c r="S25" s="16">
        <v>16.8</v>
      </c>
      <c r="T25" s="16">
        <v>2.8195178988999996</v>
      </c>
      <c r="U25" s="16">
        <v>2.7247558052999996</v>
      </c>
      <c r="V25" s="16">
        <v>7.7</v>
      </c>
      <c r="W25" s="16">
        <v>0</v>
      </c>
      <c r="X25" s="16">
        <v>1.1000000000000001</v>
      </c>
      <c r="Y25" s="16">
        <v>1.7</v>
      </c>
      <c r="Z25" s="16">
        <v>3.9521559074999999</v>
      </c>
      <c r="AA25" s="16">
        <v>8.1</v>
      </c>
      <c r="AB25" s="16">
        <v>0.4</v>
      </c>
      <c r="AC25" s="16">
        <v>0.5</v>
      </c>
      <c r="AD25" s="16">
        <v>0</v>
      </c>
      <c r="AE25" s="16">
        <v>0.6</v>
      </c>
      <c r="AF25" s="16">
        <v>0</v>
      </c>
      <c r="AG25" s="16">
        <v>11.5</v>
      </c>
      <c r="AH25" s="16">
        <v>0.3</v>
      </c>
      <c r="AI25" s="16">
        <v>0</v>
      </c>
      <c r="AJ25" s="16">
        <v>22</v>
      </c>
      <c r="AK25" s="43">
        <v>0</v>
      </c>
      <c r="AL25" s="16">
        <v>0</v>
      </c>
      <c r="AM25" s="14">
        <v>12.1</v>
      </c>
      <c r="AN25" s="14">
        <v>1.2</v>
      </c>
      <c r="AO25" s="14">
        <v>9</v>
      </c>
      <c r="AP25" s="14">
        <v>0</v>
      </c>
      <c r="AQ25" s="14">
        <v>5.5</v>
      </c>
      <c r="AR25" s="14">
        <v>0.8</v>
      </c>
      <c r="AS25" s="14">
        <v>0</v>
      </c>
      <c r="AT25" s="14">
        <v>8.6999999999999993</v>
      </c>
      <c r="AU25" s="14">
        <v>0.1</v>
      </c>
      <c r="AV25" s="14">
        <v>0.9</v>
      </c>
      <c r="AW25" s="14">
        <v>0</v>
      </c>
      <c r="AX25" s="14">
        <v>21.2</v>
      </c>
      <c r="AY25" s="15">
        <v>3.8</v>
      </c>
      <c r="AZ25" s="1">
        <v>0</v>
      </c>
      <c r="BB25" s="44">
        <v>7</v>
      </c>
      <c r="BC25" s="1">
        <f>+SUM(AK2:AK10)+AJ367</f>
        <v>8.3999999999999986</v>
      </c>
      <c r="BD25" s="1">
        <f t="shared" ref="BD25:BR25" si="9">+SUM(AL2:AL10)+AK367</f>
        <v>49.5</v>
      </c>
      <c r="BE25" s="1">
        <f t="shared" si="9"/>
        <v>36.700000000000003</v>
      </c>
      <c r="BF25" s="1">
        <f t="shared" si="9"/>
        <v>43.9</v>
      </c>
      <c r="BG25" s="1">
        <f t="shared" si="9"/>
        <v>67.8</v>
      </c>
      <c r="BH25" s="1">
        <f t="shared" si="9"/>
        <v>39.199999999999996</v>
      </c>
      <c r="BI25" s="1">
        <f t="shared" si="9"/>
        <v>17.2</v>
      </c>
      <c r="BJ25" s="1">
        <f t="shared" si="9"/>
        <v>103.8</v>
      </c>
      <c r="BK25" s="1">
        <f t="shared" si="9"/>
        <v>10.600000000000001</v>
      </c>
      <c r="BL25" s="1">
        <f t="shared" si="9"/>
        <v>43.5</v>
      </c>
      <c r="BM25" s="1">
        <f t="shared" si="9"/>
        <v>81.2</v>
      </c>
      <c r="BN25" s="1">
        <f t="shared" si="9"/>
        <v>53.5</v>
      </c>
      <c r="BO25" s="1">
        <f t="shared" si="9"/>
        <v>39.600000000000009</v>
      </c>
      <c r="BP25" s="1">
        <f t="shared" si="9"/>
        <v>40.300000000000004</v>
      </c>
      <c r="BQ25" s="1">
        <f t="shared" si="9"/>
        <v>17.899999999999999</v>
      </c>
      <c r="BR25" s="1">
        <f t="shared" si="9"/>
        <v>83.3</v>
      </c>
    </row>
    <row r="26" spans="1:70">
      <c r="A26" s="19">
        <v>1</v>
      </c>
      <c r="B26" s="19">
        <v>25</v>
      </c>
      <c r="C26" s="20">
        <v>25</v>
      </c>
      <c r="D26" s="16">
        <v>0</v>
      </c>
      <c r="E26" s="16">
        <v>0.1</v>
      </c>
      <c r="F26" s="16">
        <v>0.1</v>
      </c>
      <c r="G26" s="16">
        <v>3.5</v>
      </c>
      <c r="H26" s="16">
        <v>1.5</v>
      </c>
      <c r="I26" s="16">
        <v>13.2</v>
      </c>
      <c r="J26" s="16">
        <v>0</v>
      </c>
      <c r="K26" s="16">
        <v>4</v>
      </c>
      <c r="L26" s="16">
        <v>2.6</v>
      </c>
      <c r="M26" s="16">
        <v>13</v>
      </c>
      <c r="N26" s="16">
        <v>7.4</v>
      </c>
      <c r="O26" s="16">
        <v>10.4</v>
      </c>
      <c r="P26" s="16">
        <v>4.0999999999999996</v>
      </c>
      <c r="Q26" s="16">
        <v>4.0999999999999996</v>
      </c>
      <c r="R26" s="16">
        <v>1</v>
      </c>
      <c r="S26" s="16">
        <v>4.5</v>
      </c>
      <c r="T26" s="16">
        <v>7.2694479636999993</v>
      </c>
      <c r="U26" s="16">
        <v>7.6036139468999995</v>
      </c>
      <c r="V26" s="16">
        <v>0.5</v>
      </c>
      <c r="W26" s="16">
        <v>0</v>
      </c>
      <c r="X26" s="16">
        <v>21.3</v>
      </c>
      <c r="Y26" s="16">
        <v>3.65</v>
      </c>
      <c r="Z26" s="16">
        <v>0.65973364000000001</v>
      </c>
      <c r="AA26" s="16">
        <v>19.3</v>
      </c>
      <c r="AB26" s="16">
        <v>9.1</v>
      </c>
      <c r="AC26" s="16">
        <v>0.4</v>
      </c>
      <c r="AD26" s="16">
        <v>10.8</v>
      </c>
      <c r="AE26" s="16">
        <v>52.2</v>
      </c>
      <c r="AF26" s="16">
        <v>0.6</v>
      </c>
      <c r="AG26" s="16">
        <v>9.1999999999999993</v>
      </c>
      <c r="AH26" s="16">
        <v>3</v>
      </c>
      <c r="AI26" s="16">
        <v>1.3</v>
      </c>
      <c r="AJ26" s="16">
        <v>18</v>
      </c>
      <c r="AK26" s="43">
        <v>0</v>
      </c>
      <c r="AL26" s="16">
        <v>7</v>
      </c>
      <c r="AM26" s="14">
        <v>0</v>
      </c>
      <c r="AN26" s="14">
        <v>0</v>
      </c>
      <c r="AO26" s="14">
        <v>25.8</v>
      </c>
      <c r="AP26" s="14">
        <v>0</v>
      </c>
      <c r="AQ26" s="14">
        <v>31.2</v>
      </c>
      <c r="AR26" s="14">
        <v>14.7</v>
      </c>
      <c r="AS26" s="14">
        <v>1.5</v>
      </c>
      <c r="AT26" s="14">
        <v>14.3</v>
      </c>
      <c r="AU26" s="14">
        <v>0</v>
      </c>
      <c r="AV26" s="14">
        <v>0.2</v>
      </c>
      <c r="AW26" s="14">
        <v>0</v>
      </c>
      <c r="AX26" s="14">
        <v>4.2</v>
      </c>
      <c r="AY26" s="15">
        <v>3</v>
      </c>
      <c r="AZ26" s="1">
        <v>15.399999999999999</v>
      </c>
      <c r="BB26" s="44">
        <v>8</v>
      </c>
      <c r="BC26" s="1">
        <f>+SUM(AK11:AK20)</f>
        <v>48.4</v>
      </c>
      <c r="BD26" s="1">
        <f t="shared" ref="BD26:BR26" si="10">+SUM(AL11:AL20)</f>
        <v>13.399999999999999</v>
      </c>
      <c r="BE26" s="1">
        <f t="shared" si="10"/>
        <v>14.6</v>
      </c>
      <c r="BF26" s="1">
        <f t="shared" si="10"/>
        <v>46.8</v>
      </c>
      <c r="BG26" s="1">
        <f t="shared" si="10"/>
        <v>56.1</v>
      </c>
      <c r="BH26" s="1">
        <f t="shared" si="10"/>
        <v>66</v>
      </c>
      <c r="BI26" s="1">
        <f t="shared" si="10"/>
        <v>73.3</v>
      </c>
      <c r="BJ26" s="1">
        <f t="shared" si="10"/>
        <v>121.89999999999998</v>
      </c>
      <c r="BK26" s="1">
        <f t="shared" si="10"/>
        <v>45.7</v>
      </c>
      <c r="BL26" s="1">
        <f t="shared" si="10"/>
        <v>77.299999999999983</v>
      </c>
      <c r="BM26" s="1">
        <f t="shared" si="10"/>
        <v>30.2</v>
      </c>
      <c r="BN26" s="1">
        <f t="shared" si="10"/>
        <v>47.20000000000001</v>
      </c>
      <c r="BO26" s="1">
        <f t="shared" si="10"/>
        <v>31.4</v>
      </c>
      <c r="BP26" s="1">
        <f t="shared" si="10"/>
        <v>52.499999999999993</v>
      </c>
      <c r="BQ26" s="1">
        <f t="shared" si="10"/>
        <v>13.5</v>
      </c>
      <c r="BR26" s="1">
        <f t="shared" si="10"/>
        <v>5.7000000000000011</v>
      </c>
    </row>
    <row r="27" spans="1:70">
      <c r="A27" s="19">
        <v>1</v>
      </c>
      <c r="B27" s="19">
        <v>26</v>
      </c>
      <c r="C27" s="20">
        <v>26</v>
      </c>
      <c r="D27" s="16">
        <v>0</v>
      </c>
      <c r="E27" s="16">
        <v>16</v>
      </c>
      <c r="F27" s="16">
        <v>5.5</v>
      </c>
      <c r="G27" s="16">
        <v>3.5</v>
      </c>
      <c r="H27" s="16">
        <v>1.6</v>
      </c>
      <c r="I27" s="16">
        <v>0.7</v>
      </c>
      <c r="J27" s="16">
        <v>0</v>
      </c>
      <c r="K27" s="16">
        <v>1.2</v>
      </c>
      <c r="L27" s="16">
        <v>0</v>
      </c>
      <c r="M27" s="16">
        <v>16.7</v>
      </c>
      <c r="N27" s="16">
        <v>4.3</v>
      </c>
      <c r="O27" s="16">
        <v>6.8</v>
      </c>
      <c r="P27" s="16">
        <v>3.4</v>
      </c>
      <c r="Q27" s="16">
        <v>6.5</v>
      </c>
      <c r="R27" s="16">
        <v>0.1</v>
      </c>
      <c r="S27" s="16">
        <v>0</v>
      </c>
      <c r="T27" s="16">
        <v>18.047374614999999</v>
      </c>
      <c r="U27" s="16">
        <v>12.680785698499999</v>
      </c>
      <c r="V27" s="16">
        <v>0</v>
      </c>
      <c r="W27" s="16">
        <v>0</v>
      </c>
      <c r="X27" s="16">
        <v>5.6</v>
      </c>
      <c r="Y27" s="16">
        <v>1.05</v>
      </c>
      <c r="Z27" s="16">
        <v>2.13570129E-2</v>
      </c>
      <c r="AA27" s="16">
        <v>7</v>
      </c>
      <c r="AB27" s="16">
        <v>2.6</v>
      </c>
      <c r="AC27" s="16">
        <v>7</v>
      </c>
      <c r="AD27" s="16">
        <v>0.5</v>
      </c>
      <c r="AE27" s="16">
        <v>9</v>
      </c>
      <c r="AF27" s="16">
        <v>0</v>
      </c>
      <c r="AG27" s="16">
        <v>33.5</v>
      </c>
      <c r="AH27" s="16">
        <v>0</v>
      </c>
      <c r="AI27" s="16">
        <v>3.1</v>
      </c>
      <c r="AJ27" s="16">
        <v>7.8</v>
      </c>
      <c r="AK27" s="43">
        <v>9.5</v>
      </c>
      <c r="AL27" s="16">
        <v>8.8000000000000007</v>
      </c>
      <c r="AM27" s="14">
        <v>4.3</v>
      </c>
      <c r="AN27" s="14">
        <v>0.6</v>
      </c>
      <c r="AO27" s="14">
        <v>17</v>
      </c>
      <c r="AP27" s="14">
        <v>0.3</v>
      </c>
      <c r="AQ27" s="14">
        <v>8.6</v>
      </c>
      <c r="AR27" s="14">
        <v>0.2</v>
      </c>
      <c r="AS27" s="14">
        <v>4</v>
      </c>
      <c r="AT27" s="14">
        <v>9.6</v>
      </c>
      <c r="AU27" s="14">
        <v>0</v>
      </c>
      <c r="AV27" s="14">
        <v>2.1</v>
      </c>
      <c r="AW27" s="14">
        <v>0</v>
      </c>
      <c r="AX27" s="14">
        <v>1.5</v>
      </c>
      <c r="AY27" s="15">
        <v>13.899999999999999</v>
      </c>
      <c r="AZ27" s="1">
        <v>4.2</v>
      </c>
      <c r="BB27" s="44">
        <v>9</v>
      </c>
      <c r="BC27" s="1">
        <f>+SUM(AK21:AK30)</f>
        <v>66.400000000000006</v>
      </c>
      <c r="BD27" s="1">
        <f t="shared" ref="BD27:BR27" si="11">+SUM(AL21:AL30)</f>
        <v>40</v>
      </c>
      <c r="BE27" s="1">
        <f t="shared" si="11"/>
        <v>42.3</v>
      </c>
      <c r="BF27" s="1">
        <f t="shared" si="11"/>
        <v>38.900000000000006</v>
      </c>
      <c r="BG27" s="1">
        <f t="shared" si="11"/>
        <v>107.60000000000001</v>
      </c>
      <c r="BH27" s="1">
        <f t="shared" si="11"/>
        <v>49.400000000000006</v>
      </c>
      <c r="BI27" s="1">
        <f t="shared" si="11"/>
        <v>76.2</v>
      </c>
      <c r="BJ27" s="1">
        <f t="shared" si="11"/>
        <v>37.700000000000003</v>
      </c>
      <c r="BK27" s="1">
        <f t="shared" si="11"/>
        <v>14.7</v>
      </c>
      <c r="BL27" s="1">
        <f t="shared" si="11"/>
        <v>47.70000000000001</v>
      </c>
      <c r="BM27" s="1">
        <f t="shared" si="11"/>
        <v>12.299999999999999</v>
      </c>
      <c r="BN27" s="1">
        <f t="shared" si="11"/>
        <v>71.400000000000006</v>
      </c>
      <c r="BO27" s="1">
        <f t="shared" si="11"/>
        <v>17.899999999999999</v>
      </c>
      <c r="BP27" s="1">
        <f t="shared" si="11"/>
        <v>100</v>
      </c>
      <c r="BQ27" s="1">
        <f t="shared" si="11"/>
        <v>41.5</v>
      </c>
      <c r="BR27" s="1">
        <f t="shared" si="11"/>
        <v>54.9</v>
      </c>
    </row>
    <row r="28" spans="1:70">
      <c r="A28" s="19">
        <v>1</v>
      </c>
      <c r="B28" s="19">
        <v>27</v>
      </c>
      <c r="C28" s="20">
        <v>27</v>
      </c>
      <c r="D28" s="16">
        <v>0</v>
      </c>
      <c r="E28" s="16">
        <v>19.5</v>
      </c>
      <c r="F28" s="16">
        <v>1.5</v>
      </c>
      <c r="G28" s="16">
        <v>1</v>
      </c>
      <c r="H28" s="16">
        <v>1.5</v>
      </c>
      <c r="I28" s="16">
        <v>13</v>
      </c>
      <c r="J28" s="16">
        <v>0.1</v>
      </c>
      <c r="K28" s="16">
        <v>1</v>
      </c>
      <c r="L28" s="16">
        <v>9</v>
      </c>
      <c r="M28" s="16">
        <v>5.3</v>
      </c>
      <c r="N28" s="16">
        <v>2.4</v>
      </c>
      <c r="O28" s="16">
        <v>9</v>
      </c>
      <c r="P28" s="16">
        <v>3.5</v>
      </c>
      <c r="Q28" s="16">
        <v>0</v>
      </c>
      <c r="R28" s="16">
        <v>6</v>
      </c>
      <c r="S28" s="16">
        <v>0</v>
      </c>
      <c r="T28" s="16">
        <v>5.8946805001999998</v>
      </c>
      <c r="U28" s="16">
        <v>3.6928282617000003</v>
      </c>
      <c r="V28" s="16">
        <v>0</v>
      </c>
      <c r="W28" s="16">
        <v>0</v>
      </c>
      <c r="X28" s="16">
        <v>7.8</v>
      </c>
      <c r="Y28" s="16">
        <v>0</v>
      </c>
      <c r="Z28" s="16">
        <v>2.808040761</v>
      </c>
      <c r="AA28" s="16">
        <v>0</v>
      </c>
      <c r="AB28" s="16">
        <v>0</v>
      </c>
      <c r="AC28" s="16">
        <v>26</v>
      </c>
      <c r="AD28" s="16">
        <v>1</v>
      </c>
      <c r="AE28" s="16">
        <v>6.4</v>
      </c>
      <c r="AF28" s="16">
        <v>0</v>
      </c>
      <c r="AG28" s="16">
        <v>11.1</v>
      </c>
      <c r="AH28" s="16">
        <v>7.5</v>
      </c>
      <c r="AI28" s="16">
        <v>2.4</v>
      </c>
      <c r="AJ28" s="16">
        <v>8</v>
      </c>
      <c r="AK28" s="43">
        <v>6.2</v>
      </c>
      <c r="AL28" s="16">
        <v>7.6</v>
      </c>
      <c r="AM28" s="14">
        <v>5.9</v>
      </c>
      <c r="AN28" s="14">
        <v>6.6</v>
      </c>
      <c r="AO28" s="14">
        <v>10.4</v>
      </c>
      <c r="AP28" s="14">
        <v>3</v>
      </c>
      <c r="AQ28" s="14">
        <v>12.3</v>
      </c>
      <c r="AR28" s="14">
        <v>1.3</v>
      </c>
      <c r="AS28" s="14">
        <v>0</v>
      </c>
      <c r="AT28" s="14">
        <v>2</v>
      </c>
      <c r="AU28" s="14">
        <v>0</v>
      </c>
      <c r="AV28" s="14">
        <v>12.3</v>
      </c>
      <c r="AW28" s="14">
        <v>4.5</v>
      </c>
      <c r="AX28" s="14">
        <v>0.1</v>
      </c>
      <c r="AY28" s="15">
        <v>6.3</v>
      </c>
      <c r="AZ28" s="1">
        <v>2.7</v>
      </c>
      <c r="BB28" s="44">
        <v>10</v>
      </c>
      <c r="BC28" s="1">
        <f>+SUM(AK31:AK40)</f>
        <v>47.6</v>
      </c>
      <c r="BD28" s="1">
        <f t="shared" ref="BD28:BR28" si="12">+SUM(AL31:AL40)</f>
        <v>12.6</v>
      </c>
      <c r="BE28" s="1">
        <f t="shared" si="12"/>
        <v>25.199999999999996</v>
      </c>
      <c r="BF28" s="1">
        <f t="shared" si="12"/>
        <v>50.3</v>
      </c>
      <c r="BG28" s="1">
        <f t="shared" si="12"/>
        <v>36.5</v>
      </c>
      <c r="BH28" s="1">
        <f t="shared" si="12"/>
        <v>74.799999999999983</v>
      </c>
      <c r="BI28" s="1">
        <f t="shared" si="12"/>
        <v>64.399999999999991</v>
      </c>
      <c r="BJ28" s="1">
        <f t="shared" si="12"/>
        <v>61.800000000000004</v>
      </c>
      <c r="BK28" s="1">
        <f t="shared" si="12"/>
        <v>73.099999999999994</v>
      </c>
      <c r="BL28" s="1">
        <f t="shared" si="12"/>
        <v>51.8</v>
      </c>
      <c r="BM28" s="1">
        <f t="shared" si="12"/>
        <v>31.2</v>
      </c>
      <c r="BN28" s="1">
        <f t="shared" si="12"/>
        <v>37.900000000000006</v>
      </c>
      <c r="BO28" s="1">
        <f t="shared" si="12"/>
        <v>31</v>
      </c>
      <c r="BP28" s="1">
        <f t="shared" si="12"/>
        <v>41.4</v>
      </c>
      <c r="BQ28" s="1">
        <f t="shared" si="12"/>
        <v>41.8</v>
      </c>
      <c r="BR28" s="1">
        <f t="shared" si="12"/>
        <v>30.200000000000003</v>
      </c>
    </row>
    <row r="29" spans="1:70">
      <c r="A29" s="19">
        <v>1</v>
      </c>
      <c r="B29" s="19">
        <v>28</v>
      </c>
      <c r="C29" s="20">
        <v>28</v>
      </c>
      <c r="D29" s="16">
        <v>2</v>
      </c>
      <c r="E29" s="16">
        <v>8</v>
      </c>
      <c r="F29" s="16">
        <v>1.5</v>
      </c>
      <c r="G29" s="16">
        <v>0</v>
      </c>
      <c r="H29" s="16">
        <v>7.6</v>
      </c>
      <c r="I29" s="16">
        <v>3</v>
      </c>
      <c r="J29" s="16">
        <v>20</v>
      </c>
      <c r="K29" s="16">
        <v>6.5</v>
      </c>
      <c r="L29" s="16">
        <v>2</v>
      </c>
      <c r="M29" s="16">
        <v>7.3</v>
      </c>
      <c r="N29" s="16">
        <v>1</v>
      </c>
      <c r="O29" s="16">
        <v>1.3</v>
      </c>
      <c r="P29" s="16">
        <v>9.1999999999999993</v>
      </c>
      <c r="Q29" s="16">
        <v>0</v>
      </c>
      <c r="R29" s="16">
        <v>5.2</v>
      </c>
      <c r="S29" s="16">
        <v>5.6</v>
      </c>
      <c r="T29" s="16">
        <v>9.8803172115999995</v>
      </c>
      <c r="U29" s="16">
        <v>0.23090677399999998</v>
      </c>
      <c r="V29" s="16">
        <v>0</v>
      </c>
      <c r="W29" s="16">
        <v>1</v>
      </c>
      <c r="X29" s="16">
        <v>28.4</v>
      </c>
      <c r="Y29" s="16">
        <v>0</v>
      </c>
      <c r="Z29" s="16">
        <v>20.968123241800001</v>
      </c>
      <c r="AA29" s="16">
        <v>1.4</v>
      </c>
      <c r="AB29" s="16">
        <v>2.5</v>
      </c>
      <c r="AC29" s="16">
        <v>0.3</v>
      </c>
      <c r="AD29" s="16">
        <v>3.4</v>
      </c>
      <c r="AE29" s="16">
        <v>5.3</v>
      </c>
      <c r="AF29" s="16">
        <v>0</v>
      </c>
      <c r="AG29" s="16">
        <v>6.6</v>
      </c>
      <c r="AH29" s="16">
        <v>0</v>
      </c>
      <c r="AI29" s="16">
        <v>0</v>
      </c>
      <c r="AJ29" s="16">
        <v>11</v>
      </c>
      <c r="AK29" s="43">
        <v>10.6</v>
      </c>
      <c r="AL29" s="16">
        <v>4</v>
      </c>
      <c r="AM29" s="14">
        <v>1.2</v>
      </c>
      <c r="AN29" s="14">
        <v>11.8</v>
      </c>
      <c r="AO29" s="14">
        <v>1.8</v>
      </c>
      <c r="AP29" s="14">
        <v>8</v>
      </c>
      <c r="AQ29" s="14">
        <v>0.1</v>
      </c>
      <c r="AR29" s="14">
        <v>0.2</v>
      </c>
      <c r="AS29" s="14">
        <v>0</v>
      </c>
      <c r="AT29" s="14">
        <v>0.6</v>
      </c>
      <c r="AU29" s="14">
        <v>0</v>
      </c>
      <c r="AV29" s="14">
        <v>10.5</v>
      </c>
      <c r="AW29" s="14">
        <v>1.9</v>
      </c>
      <c r="AX29" s="14">
        <v>7.6</v>
      </c>
      <c r="AY29" s="15">
        <v>0.1</v>
      </c>
      <c r="AZ29" s="1">
        <v>6.8</v>
      </c>
      <c r="BB29" s="44">
        <v>11</v>
      </c>
      <c r="BC29" s="1">
        <f>+SUM(AK41:AK50)</f>
        <v>107.6</v>
      </c>
      <c r="BD29" s="1">
        <f t="shared" ref="BD29:BR29" si="13">+SUM(AL41:AL50)</f>
        <v>41.800000000000004</v>
      </c>
      <c r="BE29" s="1">
        <f t="shared" si="13"/>
        <v>76.399999999999991</v>
      </c>
      <c r="BF29" s="1">
        <f t="shared" si="13"/>
        <v>92.3</v>
      </c>
      <c r="BG29" s="1">
        <f t="shared" si="13"/>
        <v>54.099999999999994</v>
      </c>
      <c r="BH29" s="1">
        <f t="shared" si="13"/>
        <v>56.8</v>
      </c>
      <c r="BI29" s="1">
        <f t="shared" si="13"/>
        <v>16.399999999999999</v>
      </c>
      <c r="BJ29" s="1">
        <f t="shared" si="13"/>
        <v>65.900000000000006</v>
      </c>
      <c r="BK29" s="1">
        <f t="shared" si="13"/>
        <v>103.7</v>
      </c>
      <c r="BL29" s="1">
        <f t="shared" si="13"/>
        <v>30.700000000000003</v>
      </c>
      <c r="BM29" s="1">
        <f t="shared" si="13"/>
        <v>35</v>
      </c>
      <c r="BN29" s="1">
        <f t="shared" si="13"/>
        <v>10</v>
      </c>
      <c r="BO29" s="1">
        <f t="shared" si="13"/>
        <v>62.4</v>
      </c>
      <c r="BP29" s="1">
        <f t="shared" si="13"/>
        <v>17.399999999999999</v>
      </c>
      <c r="BQ29" s="1">
        <f t="shared" si="13"/>
        <v>57.9</v>
      </c>
      <c r="BR29" s="1">
        <f t="shared" si="13"/>
        <v>72.3</v>
      </c>
    </row>
    <row r="30" spans="1:70">
      <c r="A30" s="19">
        <v>1</v>
      </c>
      <c r="B30" s="19">
        <v>29</v>
      </c>
      <c r="C30" s="20">
        <v>29</v>
      </c>
      <c r="D30" s="16">
        <v>0</v>
      </c>
      <c r="E30" s="16">
        <v>2.5</v>
      </c>
      <c r="F30" s="16">
        <v>0.1</v>
      </c>
      <c r="G30" s="16">
        <v>0</v>
      </c>
      <c r="H30" s="16">
        <v>0.1</v>
      </c>
      <c r="I30" s="16">
        <v>0</v>
      </c>
      <c r="J30" s="16">
        <v>14</v>
      </c>
      <c r="K30" s="16">
        <v>2</v>
      </c>
      <c r="L30" s="16">
        <v>0.1</v>
      </c>
      <c r="M30" s="16">
        <v>1.2</v>
      </c>
      <c r="N30" s="16">
        <v>0</v>
      </c>
      <c r="O30" s="16">
        <v>0</v>
      </c>
      <c r="P30" s="16">
        <v>2.2999999999999998</v>
      </c>
      <c r="Q30" s="16">
        <v>0</v>
      </c>
      <c r="R30" s="16">
        <v>3.1</v>
      </c>
      <c r="S30" s="16">
        <v>6.8</v>
      </c>
      <c r="T30" s="16">
        <v>1.1222193932</v>
      </c>
      <c r="U30" s="16">
        <v>0.13194672800000001</v>
      </c>
      <c r="V30" s="16">
        <v>0.3</v>
      </c>
      <c r="W30" s="16">
        <v>0</v>
      </c>
      <c r="X30" s="16">
        <v>17.100000000000001</v>
      </c>
      <c r="Y30" s="16">
        <v>0</v>
      </c>
      <c r="Z30" s="16">
        <v>5.1265377668999994</v>
      </c>
      <c r="AA30" s="16">
        <v>1.8</v>
      </c>
      <c r="AB30" s="16">
        <v>1.5</v>
      </c>
      <c r="AC30" s="16">
        <v>0</v>
      </c>
      <c r="AD30" s="16">
        <v>5.3</v>
      </c>
      <c r="AE30" s="16">
        <v>1.2</v>
      </c>
      <c r="AF30" s="16">
        <v>0</v>
      </c>
      <c r="AG30" s="16">
        <v>0.4</v>
      </c>
      <c r="AH30" s="16">
        <v>6.4</v>
      </c>
      <c r="AI30" s="16">
        <v>0</v>
      </c>
      <c r="AJ30" s="16">
        <v>0</v>
      </c>
      <c r="AK30" s="43">
        <v>10</v>
      </c>
      <c r="AL30" s="16">
        <v>10</v>
      </c>
      <c r="AM30" s="14">
        <v>2</v>
      </c>
      <c r="AN30" s="14">
        <v>0.7</v>
      </c>
      <c r="AO30" s="14">
        <v>0</v>
      </c>
      <c r="AP30" s="14">
        <v>2.2000000000000002</v>
      </c>
      <c r="AQ30" s="14">
        <v>1</v>
      </c>
      <c r="AR30" s="14">
        <v>0</v>
      </c>
      <c r="AS30" s="14">
        <v>1.1000000000000001</v>
      </c>
      <c r="AT30" s="14">
        <v>0.1</v>
      </c>
      <c r="AU30" s="14">
        <v>0.4</v>
      </c>
      <c r="AV30" s="14">
        <v>7.2</v>
      </c>
      <c r="AW30" s="14">
        <v>0</v>
      </c>
      <c r="AX30" s="14">
        <v>33.299999999999997</v>
      </c>
      <c r="AY30" s="15">
        <v>3.9000000000000004</v>
      </c>
      <c r="AZ30" s="1">
        <v>3</v>
      </c>
      <c r="BB30" s="44">
        <v>12</v>
      </c>
      <c r="BC30" s="1">
        <f>+SUM(AK51:AK60)</f>
        <v>55.5</v>
      </c>
      <c r="BD30" s="1">
        <f t="shared" ref="BD30:BR30" si="14">+SUM(AL51:AL60)</f>
        <v>39.299999999999997</v>
      </c>
      <c r="BE30" s="1">
        <f t="shared" si="14"/>
        <v>58.599999999999994</v>
      </c>
      <c r="BF30" s="1">
        <f t="shared" si="14"/>
        <v>84.6</v>
      </c>
      <c r="BG30" s="1">
        <f t="shared" si="14"/>
        <v>29.9</v>
      </c>
      <c r="BH30" s="1">
        <f t="shared" si="14"/>
        <v>67.8</v>
      </c>
      <c r="BI30" s="1">
        <f t="shared" si="14"/>
        <v>52.2</v>
      </c>
      <c r="BJ30" s="1">
        <f t="shared" si="14"/>
        <v>23.7</v>
      </c>
      <c r="BK30" s="1">
        <f t="shared" si="14"/>
        <v>49.100000000000009</v>
      </c>
      <c r="BL30" s="1">
        <f t="shared" si="14"/>
        <v>3.8</v>
      </c>
      <c r="BM30" s="1">
        <f t="shared" si="14"/>
        <v>14.799999999999999</v>
      </c>
      <c r="BN30" s="1">
        <f t="shared" si="14"/>
        <v>81.100000000000009</v>
      </c>
      <c r="BO30" s="1">
        <f t="shared" si="14"/>
        <v>35.499999999999993</v>
      </c>
      <c r="BP30" s="1">
        <f t="shared" si="14"/>
        <v>67.100000000000009</v>
      </c>
      <c r="BQ30" s="1">
        <f t="shared" si="14"/>
        <v>65.599999999999994</v>
      </c>
      <c r="BR30" s="1">
        <f t="shared" si="14"/>
        <v>52.5</v>
      </c>
    </row>
    <row r="31" spans="1:70">
      <c r="A31" s="19">
        <v>1</v>
      </c>
      <c r="B31" s="19">
        <v>30</v>
      </c>
      <c r="C31" s="20">
        <v>30</v>
      </c>
      <c r="D31" s="16">
        <v>4</v>
      </c>
      <c r="E31" s="16">
        <v>8</v>
      </c>
      <c r="F31" s="16">
        <v>1.5</v>
      </c>
      <c r="G31" s="16">
        <v>4.5</v>
      </c>
      <c r="H31" s="16">
        <v>10</v>
      </c>
      <c r="I31" s="16">
        <v>0</v>
      </c>
      <c r="J31" s="16">
        <v>4.8</v>
      </c>
      <c r="K31" s="16">
        <v>0</v>
      </c>
      <c r="L31" s="16">
        <v>0</v>
      </c>
      <c r="M31" s="16">
        <v>1.5</v>
      </c>
      <c r="N31" s="16">
        <v>1.5</v>
      </c>
      <c r="O31" s="16">
        <v>1.4</v>
      </c>
      <c r="P31" s="16">
        <v>0</v>
      </c>
      <c r="Q31" s="16">
        <v>0</v>
      </c>
      <c r="R31" s="16">
        <v>0.8</v>
      </c>
      <c r="S31" s="16">
        <v>5.4</v>
      </c>
      <c r="T31" s="16">
        <v>2.13570129E-2</v>
      </c>
      <c r="U31" s="16">
        <v>0.18142675100000002</v>
      </c>
      <c r="V31" s="16">
        <v>0</v>
      </c>
      <c r="W31" s="16">
        <v>0.5</v>
      </c>
      <c r="X31" s="16">
        <v>3.9</v>
      </c>
      <c r="Y31" s="16">
        <v>1.45</v>
      </c>
      <c r="Z31" s="16">
        <v>0.58823088459999995</v>
      </c>
      <c r="AA31" s="16">
        <v>5.2</v>
      </c>
      <c r="AB31" s="16">
        <v>0</v>
      </c>
      <c r="AC31" s="16">
        <v>0.3</v>
      </c>
      <c r="AD31" s="16">
        <v>0</v>
      </c>
      <c r="AE31" s="16">
        <v>0</v>
      </c>
      <c r="AF31" s="16">
        <v>0.9</v>
      </c>
      <c r="AG31" s="16">
        <v>5.6</v>
      </c>
      <c r="AH31" s="16">
        <v>0</v>
      </c>
      <c r="AI31" s="16">
        <v>0</v>
      </c>
      <c r="AJ31" s="16">
        <v>20</v>
      </c>
      <c r="AK31" s="43">
        <v>7.8</v>
      </c>
      <c r="AL31" s="16">
        <v>3.6</v>
      </c>
      <c r="AM31" s="14">
        <v>1.4</v>
      </c>
      <c r="AN31" s="14">
        <v>2.8</v>
      </c>
      <c r="AO31" s="14">
        <v>0.3</v>
      </c>
      <c r="AP31" s="14">
        <v>8</v>
      </c>
      <c r="AQ31" s="14">
        <v>34.299999999999997</v>
      </c>
      <c r="AR31" s="14">
        <v>0</v>
      </c>
      <c r="AS31" s="14">
        <v>0</v>
      </c>
      <c r="AT31" s="14">
        <v>20.2</v>
      </c>
      <c r="AU31" s="14">
        <v>2.4</v>
      </c>
      <c r="AV31" s="14">
        <v>8</v>
      </c>
      <c r="AW31" s="14">
        <v>4.9000000000000004</v>
      </c>
      <c r="AX31" s="14">
        <v>0.1</v>
      </c>
      <c r="AY31" s="15">
        <v>0.5</v>
      </c>
      <c r="AZ31" s="1">
        <v>1.7</v>
      </c>
      <c r="BB31" s="44">
        <v>13</v>
      </c>
      <c r="BC31" s="1">
        <f>+SUM(AK62:AK71)</f>
        <v>124.7</v>
      </c>
      <c r="BD31" s="1">
        <f t="shared" ref="BD31:BR31" si="15">+SUM(AL62:AL71)</f>
        <v>1.5</v>
      </c>
      <c r="BE31" s="1">
        <f t="shared" si="15"/>
        <v>52.2</v>
      </c>
      <c r="BF31" s="1">
        <f t="shared" si="15"/>
        <v>61.800000000000004</v>
      </c>
      <c r="BG31" s="1">
        <f t="shared" si="15"/>
        <v>39</v>
      </c>
      <c r="BH31" s="1">
        <f t="shared" si="15"/>
        <v>26.599999999999998</v>
      </c>
      <c r="BI31" s="1">
        <f t="shared" si="15"/>
        <v>59.7</v>
      </c>
      <c r="BJ31" s="1">
        <f t="shared" si="15"/>
        <v>18.599999999999998</v>
      </c>
      <c r="BK31" s="1">
        <f t="shared" si="15"/>
        <v>31.4</v>
      </c>
      <c r="BL31" s="1">
        <f t="shared" si="15"/>
        <v>17.100000000000001</v>
      </c>
      <c r="BM31" s="1">
        <f t="shared" si="15"/>
        <v>97.600000000000009</v>
      </c>
      <c r="BN31" s="1">
        <f t="shared" si="15"/>
        <v>47.399999999999991</v>
      </c>
      <c r="BO31" s="1">
        <f t="shared" si="15"/>
        <v>13.2</v>
      </c>
      <c r="BP31" s="1">
        <f t="shared" si="15"/>
        <v>17.399999999999999</v>
      </c>
      <c r="BQ31" s="1">
        <f t="shared" si="15"/>
        <v>51</v>
      </c>
      <c r="BR31" s="1">
        <f t="shared" si="15"/>
        <v>73.8</v>
      </c>
    </row>
    <row r="32" spans="1:70">
      <c r="A32" s="19">
        <v>1</v>
      </c>
      <c r="B32" s="19">
        <v>31</v>
      </c>
      <c r="C32" s="20">
        <v>31</v>
      </c>
      <c r="D32" s="16">
        <v>12</v>
      </c>
      <c r="E32" s="16">
        <v>8</v>
      </c>
      <c r="F32" s="16">
        <v>6.5</v>
      </c>
      <c r="G32" s="16">
        <v>2.5</v>
      </c>
      <c r="H32" s="16">
        <v>1.8</v>
      </c>
      <c r="I32" s="16">
        <v>5</v>
      </c>
      <c r="J32" s="16">
        <v>9</v>
      </c>
      <c r="K32" s="16">
        <v>0.5</v>
      </c>
      <c r="L32" s="16">
        <v>21</v>
      </c>
      <c r="M32" s="16">
        <v>4</v>
      </c>
      <c r="N32" s="16">
        <v>10.8</v>
      </c>
      <c r="O32" s="16">
        <v>1.8</v>
      </c>
      <c r="P32" s="16">
        <v>25.9</v>
      </c>
      <c r="Q32" s="16">
        <v>0</v>
      </c>
      <c r="R32" s="16">
        <v>3.6</v>
      </c>
      <c r="S32" s="16">
        <v>0</v>
      </c>
      <c r="T32" s="16">
        <v>1.393443247</v>
      </c>
      <c r="U32" s="16">
        <v>0.16493341</v>
      </c>
      <c r="V32" s="16">
        <v>0</v>
      </c>
      <c r="W32" s="16">
        <v>0.1</v>
      </c>
      <c r="X32" s="16">
        <v>0.5</v>
      </c>
      <c r="Y32" s="16">
        <v>0.15</v>
      </c>
      <c r="Z32" s="16">
        <v>2.4872100131999999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0.8</v>
      </c>
      <c r="AH32" s="16">
        <v>0</v>
      </c>
      <c r="AI32" s="16">
        <v>0</v>
      </c>
      <c r="AJ32" s="16">
        <v>1.2</v>
      </c>
      <c r="AK32" s="43">
        <v>8</v>
      </c>
      <c r="AL32" s="16">
        <v>0</v>
      </c>
      <c r="AM32" s="14">
        <v>2.5</v>
      </c>
      <c r="AN32" s="14">
        <v>5.7</v>
      </c>
      <c r="AO32" s="14">
        <v>9</v>
      </c>
      <c r="AP32" s="14">
        <v>0</v>
      </c>
      <c r="AQ32" s="14">
        <v>0</v>
      </c>
      <c r="AR32" s="14">
        <v>0</v>
      </c>
      <c r="AS32" s="14">
        <v>1</v>
      </c>
      <c r="AT32" s="14">
        <v>0.2</v>
      </c>
      <c r="AU32" s="14">
        <v>0.8</v>
      </c>
      <c r="AV32" s="14">
        <v>5.6</v>
      </c>
      <c r="AW32" s="14">
        <v>0.2</v>
      </c>
      <c r="AX32" s="14">
        <v>0.6</v>
      </c>
      <c r="AY32" s="15">
        <v>0.7</v>
      </c>
      <c r="AZ32" s="1">
        <v>0</v>
      </c>
      <c r="BB32" s="44">
        <v>14</v>
      </c>
      <c r="BC32" s="1">
        <f>+SUM(AK72:AK81)</f>
        <v>11.9</v>
      </c>
      <c r="BD32" s="1">
        <f t="shared" ref="BD32:BR32" si="16">+SUM(AL72:AL81)</f>
        <v>78.400000000000006</v>
      </c>
      <c r="BE32" s="1">
        <f t="shared" si="16"/>
        <v>43.8</v>
      </c>
      <c r="BF32" s="1">
        <f t="shared" si="16"/>
        <v>29.7</v>
      </c>
      <c r="BG32" s="1">
        <f t="shared" si="16"/>
        <v>30.9</v>
      </c>
      <c r="BH32" s="1">
        <f t="shared" si="16"/>
        <v>29.799999999999997</v>
      </c>
      <c r="BI32" s="1">
        <f t="shared" si="16"/>
        <v>15.9</v>
      </c>
      <c r="BJ32" s="1">
        <f t="shared" si="16"/>
        <v>3.4</v>
      </c>
      <c r="BK32" s="1">
        <f t="shared" si="16"/>
        <v>44.2</v>
      </c>
      <c r="BL32" s="1">
        <f t="shared" si="16"/>
        <v>16.099999999999998</v>
      </c>
      <c r="BM32" s="1">
        <f t="shared" si="16"/>
        <v>45.599999999999994</v>
      </c>
      <c r="BN32" s="1">
        <f t="shared" si="16"/>
        <v>7.3999999999999995</v>
      </c>
      <c r="BO32" s="1">
        <f t="shared" si="16"/>
        <v>59.8</v>
      </c>
      <c r="BP32" s="1">
        <f t="shared" si="16"/>
        <v>24.5</v>
      </c>
      <c r="BQ32" s="1">
        <f t="shared" si="16"/>
        <v>32.899999999999991</v>
      </c>
      <c r="BR32" s="1">
        <f t="shared" si="16"/>
        <v>10.799999999999999</v>
      </c>
    </row>
    <row r="33" spans="1:70">
      <c r="A33" s="19">
        <v>2</v>
      </c>
      <c r="B33" s="19">
        <v>1</v>
      </c>
      <c r="C33" s="20">
        <v>32</v>
      </c>
      <c r="D33" s="16">
        <v>4</v>
      </c>
      <c r="E33" s="16">
        <v>0.1</v>
      </c>
      <c r="F33" s="16">
        <v>1.5</v>
      </c>
      <c r="G33" s="16">
        <v>0</v>
      </c>
      <c r="H33" s="16">
        <v>6.5</v>
      </c>
      <c r="I33" s="16">
        <v>0.1</v>
      </c>
      <c r="J33" s="16">
        <v>2</v>
      </c>
      <c r="K33" s="16">
        <v>7</v>
      </c>
      <c r="L33" s="16">
        <v>0</v>
      </c>
      <c r="M33" s="16">
        <v>5.9</v>
      </c>
      <c r="N33" s="16">
        <v>18</v>
      </c>
      <c r="O33" s="16">
        <v>12.4</v>
      </c>
      <c r="P33" s="16">
        <v>0.8</v>
      </c>
      <c r="Q33" s="16">
        <v>0</v>
      </c>
      <c r="R33" s="16">
        <v>7.7</v>
      </c>
      <c r="S33" s="16">
        <v>0</v>
      </c>
      <c r="T33" s="16">
        <v>12.5399107029</v>
      </c>
      <c r="U33" s="16">
        <v>0</v>
      </c>
      <c r="V33" s="16">
        <v>1.6</v>
      </c>
      <c r="W33" s="16">
        <v>5.6</v>
      </c>
      <c r="X33" s="16">
        <v>6.8</v>
      </c>
      <c r="Y33" s="16">
        <v>0</v>
      </c>
      <c r="Z33" s="16">
        <v>21.5</v>
      </c>
      <c r="AA33" s="16">
        <v>0</v>
      </c>
      <c r="AB33" s="16">
        <v>0</v>
      </c>
      <c r="AC33" s="16">
        <v>1.3</v>
      </c>
      <c r="AD33" s="16">
        <v>0</v>
      </c>
      <c r="AE33" s="16">
        <v>0</v>
      </c>
      <c r="AF33" s="16">
        <v>0</v>
      </c>
      <c r="AG33" s="16">
        <v>0</v>
      </c>
      <c r="AH33" s="16">
        <v>0.6</v>
      </c>
      <c r="AI33" s="16">
        <v>0</v>
      </c>
      <c r="AJ33" s="16">
        <v>0.3</v>
      </c>
      <c r="AK33" s="43">
        <v>1</v>
      </c>
      <c r="AL33" s="16">
        <v>0</v>
      </c>
      <c r="AM33" s="14">
        <v>0</v>
      </c>
      <c r="AN33" s="14">
        <v>1.7</v>
      </c>
      <c r="AO33" s="14">
        <v>1.9</v>
      </c>
      <c r="AP33" s="14">
        <v>3.1</v>
      </c>
      <c r="AQ33" s="14">
        <v>0</v>
      </c>
      <c r="AR33" s="14">
        <v>0</v>
      </c>
      <c r="AS33" s="14">
        <v>18.2</v>
      </c>
      <c r="AT33" s="14">
        <v>10.4</v>
      </c>
      <c r="AU33" s="14">
        <v>0</v>
      </c>
      <c r="AV33" s="14">
        <v>0.6</v>
      </c>
      <c r="AW33" s="14">
        <v>0</v>
      </c>
      <c r="AX33" s="14">
        <v>6.8</v>
      </c>
      <c r="AY33" s="15">
        <v>0.30000000000000004</v>
      </c>
      <c r="AZ33" s="1">
        <v>0</v>
      </c>
      <c r="BB33" s="44">
        <v>15</v>
      </c>
      <c r="BC33" s="1">
        <f>+SUM(AK82:AK91)</f>
        <v>37.4</v>
      </c>
      <c r="BD33" s="1">
        <f t="shared" ref="BD33:BR33" si="17">+SUM(AL82:AL91)</f>
        <v>4.8000000000000007</v>
      </c>
      <c r="BE33" s="1">
        <f t="shared" si="17"/>
        <v>33.700000000000003</v>
      </c>
      <c r="BF33" s="1">
        <f t="shared" si="17"/>
        <v>17.099999999999998</v>
      </c>
      <c r="BG33" s="1">
        <f t="shared" si="17"/>
        <v>30.000000000000004</v>
      </c>
      <c r="BH33" s="1">
        <f t="shared" si="17"/>
        <v>4.4000000000000004</v>
      </c>
      <c r="BI33" s="1">
        <f t="shared" si="17"/>
        <v>73.400000000000006</v>
      </c>
      <c r="BJ33" s="1">
        <f t="shared" si="17"/>
        <v>64.5</v>
      </c>
      <c r="BK33" s="1">
        <f t="shared" si="17"/>
        <v>54.400000000000006</v>
      </c>
      <c r="BL33" s="1">
        <f t="shared" si="17"/>
        <v>71.8</v>
      </c>
      <c r="BM33" s="1">
        <f t="shared" si="17"/>
        <v>17.400000000000002</v>
      </c>
      <c r="BN33" s="1">
        <f t="shared" si="17"/>
        <v>2.7</v>
      </c>
      <c r="BO33" s="1">
        <f t="shared" si="17"/>
        <v>16.799999999999997</v>
      </c>
      <c r="BP33" s="1">
        <f t="shared" si="17"/>
        <v>45.8</v>
      </c>
      <c r="BQ33" s="1">
        <f t="shared" si="17"/>
        <v>38.800000000000004</v>
      </c>
      <c r="BR33" s="1">
        <f t="shared" si="17"/>
        <v>68.8</v>
      </c>
    </row>
    <row r="34" spans="1:70">
      <c r="A34" s="19">
        <v>2</v>
      </c>
      <c r="B34" s="19">
        <v>2</v>
      </c>
      <c r="C34" s="20">
        <v>33</v>
      </c>
      <c r="D34" s="16">
        <v>8</v>
      </c>
      <c r="E34" s="16">
        <v>0</v>
      </c>
      <c r="F34" s="16">
        <v>6</v>
      </c>
      <c r="G34" s="16">
        <v>0</v>
      </c>
      <c r="H34" s="16">
        <v>4</v>
      </c>
      <c r="I34" s="16">
        <v>12</v>
      </c>
      <c r="J34" s="16">
        <v>11.2</v>
      </c>
      <c r="K34" s="16">
        <v>13.5</v>
      </c>
      <c r="L34" s="16">
        <v>0</v>
      </c>
      <c r="M34" s="16">
        <v>4.5</v>
      </c>
      <c r="N34" s="16">
        <v>7</v>
      </c>
      <c r="O34" s="16">
        <v>1.5</v>
      </c>
      <c r="P34" s="16">
        <v>0</v>
      </c>
      <c r="Q34" s="16">
        <v>0</v>
      </c>
      <c r="R34" s="16">
        <v>0.2</v>
      </c>
      <c r="S34" s="16">
        <v>0</v>
      </c>
      <c r="T34" s="16">
        <v>1.5129485408999999</v>
      </c>
      <c r="U34" s="16">
        <v>6.2391317420999997</v>
      </c>
      <c r="V34" s="16">
        <v>0</v>
      </c>
      <c r="W34" s="16">
        <v>0.1</v>
      </c>
      <c r="X34" s="16">
        <v>1.4</v>
      </c>
      <c r="Y34" s="16">
        <v>13.7</v>
      </c>
      <c r="Z34" s="16">
        <v>6.3</v>
      </c>
      <c r="AA34" s="16">
        <v>4.0999999999999996</v>
      </c>
      <c r="AB34" s="16">
        <v>0</v>
      </c>
      <c r="AC34" s="16">
        <v>1.7</v>
      </c>
      <c r="AD34" s="16">
        <v>0</v>
      </c>
      <c r="AE34" s="16">
        <v>0</v>
      </c>
      <c r="AF34" s="16">
        <v>0</v>
      </c>
      <c r="AG34" s="16">
        <v>3.2</v>
      </c>
      <c r="AH34" s="16">
        <v>1.9</v>
      </c>
      <c r="AI34" s="16">
        <v>0</v>
      </c>
      <c r="AJ34" s="16">
        <v>0</v>
      </c>
      <c r="AK34" s="43">
        <v>0</v>
      </c>
      <c r="AL34" s="16">
        <v>0</v>
      </c>
      <c r="AM34" s="14">
        <v>4.5</v>
      </c>
      <c r="AN34" s="14">
        <v>9.1999999999999993</v>
      </c>
      <c r="AO34" s="14">
        <v>20.5</v>
      </c>
      <c r="AP34" s="14">
        <v>1.2</v>
      </c>
      <c r="AQ34" s="14">
        <v>0</v>
      </c>
      <c r="AR34" s="14">
        <v>0</v>
      </c>
      <c r="AS34" s="14">
        <v>3.2</v>
      </c>
      <c r="AT34" s="14">
        <v>0</v>
      </c>
      <c r="AU34" s="14">
        <v>18.8</v>
      </c>
      <c r="AV34" s="14">
        <v>3.3</v>
      </c>
      <c r="AW34" s="14">
        <v>13.4</v>
      </c>
      <c r="AX34" s="14">
        <v>0</v>
      </c>
      <c r="AY34" s="15">
        <v>4.8</v>
      </c>
      <c r="AZ34" s="1">
        <v>0.1</v>
      </c>
      <c r="BB34" s="44">
        <v>16</v>
      </c>
      <c r="BC34" s="1">
        <f>+SUM(AK92:AK101)</f>
        <v>8.4</v>
      </c>
      <c r="BD34" s="1">
        <f t="shared" ref="BD34:BR34" si="18">+SUM(AL92:AL101)</f>
        <v>55.400000000000006</v>
      </c>
      <c r="BE34" s="1">
        <f t="shared" si="18"/>
        <v>48.900000000000006</v>
      </c>
      <c r="BF34" s="1">
        <f t="shared" si="18"/>
        <v>0.1</v>
      </c>
      <c r="BG34" s="1">
        <f t="shared" si="18"/>
        <v>28.5</v>
      </c>
      <c r="BH34" s="1">
        <f t="shared" si="18"/>
        <v>20.2</v>
      </c>
      <c r="BI34" s="1">
        <f t="shared" si="18"/>
        <v>38</v>
      </c>
      <c r="BJ34" s="1">
        <f t="shared" si="18"/>
        <v>22.5</v>
      </c>
      <c r="BK34" s="1">
        <f t="shared" si="18"/>
        <v>16.2</v>
      </c>
      <c r="BL34" s="1">
        <f t="shared" si="18"/>
        <v>26.4</v>
      </c>
      <c r="BM34" s="1">
        <f t="shared" si="18"/>
        <v>29.099999999999998</v>
      </c>
      <c r="BN34" s="1">
        <f t="shared" si="18"/>
        <v>0.8</v>
      </c>
      <c r="BO34" s="1">
        <f t="shared" si="18"/>
        <v>18.600000000000001</v>
      </c>
      <c r="BP34" s="1">
        <f t="shared" si="18"/>
        <v>43.1</v>
      </c>
      <c r="BQ34" s="1">
        <f t="shared" si="18"/>
        <v>36.1</v>
      </c>
      <c r="BR34" s="1">
        <f t="shared" si="18"/>
        <v>45.2</v>
      </c>
    </row>
    <row r="35" spans="1:70">
      <c r="A35" s="19">
        <v>2</v>
      </c>
      <c r="B35" s="19">
        <v>3</v>
      </c>
      <c r="C35" s="20">
        <v>34</v>
      </c>
      <c r="D35" s="16">
        <v>1</v>
      </c>
      <c r="E35" s="16">
        <v>0</v>
      </c>
      <c r="F35" s="16">
        <v>2.5</v>
      </c>
      <c r="G35" s="16">
        <v>1.5</v>
      </c>
      <c r="H35" s="16">
        <v>23</v>
      </c>
      <c r="I35" s="16">
        <v>10</v>
      </c>
      <c r="J35" s="16">
        <v>2</v>
      </c>
      <c r="K35" s="16">
        <v>1</v>
      </c>
      <c r="L35" s="16">
        <v>3</v>
      </c>
      <c r="M35" s="16">
        <v>5.5</v>
      </c>
      <c r="N35" s="16">
        <v>7.4</v>
      </c>
      <c r="O35" s="16">
        <v>0.1</v>
      </c>
      <c r="P35" s="16">
        <v>2.4</v>
      </c>
      <c r="Q35" s="16">
        <v>0</v>
      </c>
      <c r="R35" s="16">
        <v>11.8</v>
      </c>
      <c r="S35" s="16">
        <v>0</v>
      </c>
      <c r="T35" s="16">
        <v>4.6918830408999996</v>
      </c>
      <c r="U35" s="16">
        <v>1.6561196623999999</v>
      </c>
      <c r="V35" s="16">
        <v>0</v>
      </c>
      <c r="W35" s="16">
        <v>3.1</v>
      </c>
      <c r="X35" s="16">
        <v>16.899999999999999</v>
      </c>
      <c r="Y35" s="16">
        <v>24.4</v>
      </c>
      <c r="Z35" s="16">
        <v>8.1</v>
      </c>
      <c r="AA35" s="16">
        <v>0</v>
      </c>
      <c r="AB35" s="16">
        <v>2.2000000000000002</v>
      </c>
      <c r="AC35" s="16">
        <v>2.2999999999999998</v>
      </c>
      <c r="AD35" s="16">
        <v>0.9</v>
      </c>
      <c r="AE35" s="16">
        <v>0</v>
      </c>
      <c r="AF35" s="16">
        <v>0</v>
      </c>
      <c r="AG35" s="16">
        <v>0.2</v>
      </c>
      <c r="AH35" s="16">
        <v>1.3</v>
      </c>
      <c r="AI35" s="16">
        <v>0</v>
      </c>
      <c r="AJ35" s="16">
        <v>20.9</v>
      </c>
      <c r="AK35" s="43">
        <v>0.2</v>
      </c>
      <c r="AL35" s="16">
        <v>0</v>
      </c>
      <c r="AM35" s="14">
        <v>2.6</v>
      </c>
      <c r="AN35" s="14">
        <v>10.5</v>
      </c>
      <c r="AO35" s="14">
        <v>3</v>
      </c>
      <c r="AP35" s="14">
        <v>21.5</v>
      </c>
      <c r="AQ35" s="14">
        <v>5.2</v>
      </c>
      <c r="AR35" s="14">
        <v>17.5</v>
      </c>
      <c r="AS35" s="14">
        <v>1.1000000000000001</v>
      </c>
      <c r="AT35" s="14">
        <v>0</v>
      </c>
      <c r="AU35" s="14">
        <v>1.3</v>
      </c>
      <c r="AV35" s="14">
        <v>20.2</v>
      </c>
      <c r="AW35" s="14">
        <v>0.3</v>
      </c>
      <c r="AX35" s="14">
        <v>12.6</v>
      </c>
      <c r="AY35" s="15">
        <v>11.4</v>
      </c>
      <c r="AZ35" s="1">
        <v>7.4</v>
      </c>
      <c r="BB35" s="44">
        <v>17</v>
      </c>
      <c r="BC35" s="1">
        <f>+SUM(AK102:AK111)</f>
        <v>0</v>
      </c>
      <c r="BD35" s="1">
        <f t="shared" ref="BD35:BR35" si="19">+SUM(AL102:AL111)</f>
        <v>1.5</v>
      </c>
      <c r="BE35" s="1">
        <f t="shared" si="19"/>
        <v>20.200000000000003</v>
      </c>
      <c r="BF35" s="1">
        <f t="shared" si="19"/>
        <v>0.2</v>
      </c>
      <c r="BG35" s="1">
        <f t="shared" si="19"/>
        <v>9.4</v>
      </c>
      <c r="BH35" s="1">
        <f t="shared" si="19"/>
        <v>23.4</v>
      </c>
      <c r="BI35" s="1">
        <f t="shared" si="19"/>
        <v>11.7</v>
      </c>
      <c r="BJ35" s="1">
        <f t="shared" si="19"/>
        <v>12.6</v>
      </c>
      <c r="BK35" s="1">
        <f t="shared" si="19"/>
        <v>8.9</v>
      </c>
      <c r="BL35" s="1">
        <f t="shared" si="19"/>
        <v>18.100000000000001</v>
      </c>
      <c r="BM35" s="1">
        <f t="shared" si="19"/>
        <v>6.8999999999999995</v>
      </c>
      <c r="BN35" s="1">
        <f t="shared" si="19"/>
        <v>4.9000000000000004</v>
      </c>
      <c r="BO35" s="1">
        <f t="shared" si="19"/>
        <v>18.7</v>
      </c>
      <c r="BP35" s="1">
        <f t="shared" si="19"/>
        <v>22.8</v>
      </c>
      <c r="BQ35" s="1">
        <f t="shared" si="19"/>
        <v>39.000000000000007</v>
      </c>
      <c r="BR35" s="1">
        <f t="shared" si="19"/>
        <v>41.9</v>
      </c>
    </row>
    <row r="36" spans="1:70">
      <c r="A36" s="19">
        <v>2</v>
      </c>
      <c r="B36" s="19">
        <v>4</v>
      </c>
      <c r="C36" s="20">
        <v>35</v>
      </c>
      <c r="D36" s="16">
        <v>3</v>
      </c>
      <c r="E36" s="16">
        <v>0</v>
      </c>
      <c r="F36" s="16">
        <v>0</v>
      </c>
      <c r="G36" s="16">
        <v>1.5</v>
      </c>
      <c r="H36" s="16">
        <v>1.9</v>
      </c>
      <c r="I36" s="16">
        <v>27.7</v>
      </c>
      <c r="J36" s="16">
        <v>1.5</v>
      </c>
      <c r="K36" s="16">
        <v>21</v>
      </c>
      <c r="L36" s="16">
        <v>0.1</v>
      </c>
      <c r="M36" s="16">
        <v>8.1</v>
      </c>
      <c r="N36" s="16">
        <v>12.1</v>
      </c>
      <c r="O36" s="16">
        <v>10.8</v>
      </c>
      <c r="P36" s="16">
        <v>2</v>
      </c>
      <c r="Q36" s="16">
        <v>0</v>
      </c>
      <c r="R36" s="16">
        <v>14.7</v>
      </c>
      <c r="S36" s="16">
        <v>0</v>
      </c>
      <c r="T36" s="16">
        <v>2.13570129E-2</v>
      </c>
      <c r="U36" s="16">
        <v>2.6971912088999996</v>
      </c>
      <c r="V36" s="16">
        <v>0</v>
      </c>
      <c r="W36" s="16">
        <v>0</v>
      </c>
      <c r="X36" s="16">
        <v>0</v>
      </c>
      <c r="Y36" s="16">
        <v>14.7</v>
      </c>
      <c r="Z36" s="16">
        <v>0</v>
      </c>
      <c r="AA36" s="16">
        <v>0</v>
      </c>
      <c r="AB36" s="16">
        <v>36.200000000000003</v>
      </c>
      <c r="AC36" s="16">
        <v>2.1</v>
      </c>
      <c r="AD36" s="16">
        <v>0</v>
      </c>
      <c r="AE36" s="16">
        <v>0</v>
      </c>
      <c r="AF36" s="16">
        <v>0</v>
      </c>
      <c r="AG36" s="16">
        <v>7.4</v>
      </c>
      <c r="AH36" s="16">
        <v>0</v>
      </c>
      <c r="AI36" s="16">
        <v>0</v>
      </c>
      <c r="AJ36" s="16">
        <v>2.6</v>
      </c>
      <c r="AK36" s="43">
        <v>0</v>
      </c>
      <c r="AL36" s="16">
        <v>0</v>
      </c>
      <c r="AM36" s="14">
        <v>6.4</v>
      </c>
      <c r="AN36" s="14">
        <v>1.3</v>
      </c>
      <c r="AO36" s="14">
        <v>1.8</v>
      </c>
      <c r="AP36" s="14">
        <v>5.5</v>
      </c>
      <c r="AQ36" s="14">
        <v>10.199999999999999</v>
      </c>
      <c r="AR36" s="14">
        <v>12.5</v>
      </c>
      <c r="AS36" s="14">
        <v>0</v>
      </c>
      <c r="AT36" s="14">
        <v>1.8</v>
      </c>
      <c r="AU36" s="14">
        <v>0.5</v>
      </c>
      <c r="AV36" s="14">
        <v>0</v>
      </c>
      <c r="AW36" s="14">
        <v>0</v>
      </c>
      <c r="AX36" s="14">
        <v>13.7</v>
      </c>
      <c r="AY36" s="15">
        <v>12.5</v>
      </c>
      <c r="AZ36" s="1">
        <v>9.4</v>
      </c>
      <c r="BB36" s="44">
        <v>18</v>
      </c>
      <c r="BC36" s="1">
        <f>+SUM(AK112:AK122)</f>
        <v>0</v>
      </c>
      <c r="BD36" s="1">
        <f t="shared" ref="BD36:BR36" si="20">+SUM(AL112:AL122)</f>
        <v>0.2</v>
      </c>
      <c r="BE36" s="1">
        <f t="shared" si="20"/>
        <v>42.5</v>
      </c>
      <c r="BF36" s="1">
        <f t="shared" si="20"/>
        <v>5.6</v>
      </c>
      <c r="BG36" s="1">
        <f t="shared" si="20"/>
        <v>1.1000000000000001</v>
      </c>
      <c r="BH36" s="1">
        <f t="shared" si="20"/>
        <v>24.200000000000003</v>
      </c>
      <c r="BI36" s="1">
        <f t="shared" si="20"/>
        <v>6.2</v>
      </c>
      <c r="BJ36" s="1">
        <f t="shared" si="20"/>
        <v>5.1999999999999993</v>
      </c>
      <c r="BK36" s="1">
        <f t="shared" si="20"/>
        <v>1.4</v>
      </c>
      <c r="BL36" s="1">
        <f t="shared" si="20"/>
        <v>0</v>
      </c>
      <c r="BM36" s="1">
        <f t="shared" si="20"/>
        <v>26.300000000000004</v>
      </c>
      <c r="BN36" s="1">
        <f t="shared" si="20"/>
        <v>4</v>
      </c>
      <c r="BO36" s="1">
        <f t="shared" si="20"/>
        <v>3.4</v>
      </c>
      <c r="BP36" s="1">
        <f t="shared" si="20"/>
        <v>1.5</v>
      </c>
      <c r="BQ36" s="1">
        <f t="shared" si="20"/>
        <v>1.5</v>
      </c>
      <c r="BR36" s="1">
        <f t="shared" si="20"/>
        <v>5.2000000000000011</v>
      </c>
    </row>
    <row r="37" spans="1:70">
      <c r="A37" s="19">
        <v>2</v>
      </c>
      <c r="B37" s="19">
        <v>5</v>
      </c>
      <c r="C37" s="20">
        <v>36</v>
      </c>
      <c r="D37" s="16">
        <v>3</v>
      </c>
      <c r="E37" s="16">
        <v>8.5</v>
      </c>
      <c r="F37" s="16">
        <v>0</v>
      </c>
      <c r="G37" s="16">
        <v>0</v>
      </c>
      <c r="H37" s="16">
        <v>11</v>
      </c>
      <c r="I37" s="16">
        <v>0.1</v>
      </c>
      <c r="J37" s="16">
        <v>0</v>
      </c>
      <c r="K37" s="16">
        <v>17</v>
      </c>
      <c r="L37" s="16">
        <v>1</v>
      </c>
      <c r="M37" s="16">
        <v>9.1</v>
      </c>
      <c r="N37" s="16">
        <v>11.4</v>
      </c>
      <c r="O37" s="16">
        <v>20</v>
      </c>
      <c r="P37" s="16">
        <v>1.3</v>
      </c>
      <c r="Q37" s="16">
        <v>0</v>
      </c>
      <c r="R37" s="16">
        <v>0</v>
      </c>
      <c r="S37" s="16">
        <v>0</v>
      </c>
      <c r="T37" s="16">
        <v>0.91343068360000002</v>
      </c>
      <c r="U37" s="16">
        <v>6.9603683759999999</v>
      </c>
      <c r="V37" s="16">
        <v>0</v>
      </c>
      <c r="W37" s="16">
        <v>0</v>
      </c>
      <c r="X37" s="16">
        <v>0.6</v>
      </c>
      <c r="Y37" s="16">
        <v>2.2999999999999998</v>
      </c>
      <c r="Z37" s="16">
        <v>0</v>
      </c>
      <c r="AA37" s="16">
        <v>0</v>
      </c>
      <c r="AB37" s="16">
        <v>0</v>
      </c>
      <c r="AC37" s="16">
        <v>1.6</v>
      </c>
      <c r="AD37" s="16">
        <v>0</v>
      </c>
      <c r="AE37" s="16">
        <v>0</v>
      </c>
      <c r="AF37" s="16">
        <v>4.8</v>
      </c>
      <c r="AG37" s="16">
        <v>2.2000000000000002</v>
      </c>
      <c r="AH37" s="16">
        <v>8</v>
      </c>
      <c r="AI37" s="16">
        <v>0</v>
      </c>
      <c r="AJ37" s="16">
        <v>0</v>
      </c>
      <c r="AK37" s="43">
        <v>18.5</v>
      </c>
      <c r="AL37" s="16">
        <v>0</v>
      </c>
      <c r="AM37" s="14">
        <v>4.2</v>
      </c>
      <c r="AN37" s="14">
        <v>8.5</v>
      </c>
      <c r="AO37" s="14">
        <v>0</v>
      </c>
      <c r="AP37" s="14">
        <v>2.8</v>
      </c>
      <c r="AQ37" s="14">
        <v>1.5</v>
      </c>
      <c r="AR37" s="14">
        <v>5.5</v>
      </c>
      <c r="AS37" s="14">
        <v>1.7</v>
      </c>
      <c r="AT37" s="14">
        <v>0.5</v>
      </c>
      <c r="AU37" s="14">
        <v>0</v>
      </c>
      <c r="AV37" s="14">
        <v>0.2</v>
      </c>
      <c r="AW37" s="14">
        <v>0.1</v>
      </c>
      <c r="AX37" s="14">
        <v>7.6</v>
      </c>
      <c r="AY37" s="15">
        <v>1.1000000000000001</v>
      </c>
      <c r="AZ37" s="1">
        <v>3.1</v>
      </c>
      <c r="BB37" s="44">
        <v>19</v>
      </c>
      <c r="BC37" s="1">
        <f>+SUM(AK123:AK132)</f>
        <v>0</v>
      </c>
      <c r="BD37" s="1">
        <f t="shared" ref="BD37:BR37" si="21">+SUM(AL123:AL132)</f>
        <v>0</v>
      </c>
      <c r="BE37" s="1">
        <f t="shared" si="21"/>
        <v>6.4</v>
      </c>
      <c r="BF37" s="1">
        <f t="shared" si="21"/>
        <v>6.1999999999999993</v>
      </c>
      <c r="BG37" s="1">
        <f t="shared" si="21"/>
        <v>2.5</v>
      </c>
      <c r="BH37" s="1">
        <f t="shared" si="21"/>
        <v>15.100000000000001</v>
      </c>
      <c r="BI37" s="1">
        <f t="shared" si="21"/>
        <v>1.4</v>
      </c>
      <c r="BJ37" s="1">
        <f t="shared" si="21"/>
        <v>3.9000000000000004</v>
      </c>
      <c r="BK37" s="1">
        <f t="shared" si="21"/>
        <v>0</v>
      </c>
      <c r="BL37" s="1">
        <f t="shared" si="21"/>
        <v>0</v>
      </c>
      <c r="BM37" s="1">
        <f t="shared" si="21"/>
        <v>3.8</v>
      </c>
      <c r="BN37" s="1">
        <f t="shared" si="21"/>
        <v>0</v>
      </c>
      <c r="BO37" s="1">
        <f t="shared" si="21"/>
        <v>4.8</v>
      </c>
      <c r="BP37" s="1">
        <f t="shared" si="21"/>
        <v>0.2</v>
      </c>
      <c r="BQ37" s="1">
        <f t="shared" si="21"/>
        <v>9.6</v>
      </c>
      <c r="BR37" s="1">
        <f t="shared" si="21"/>
        <v>7.6000000000000005</v>
      </c>
    </row>
    <row r="38" spans="1:70">
      <c r="A38" s="19">
        <v>2</v>
      </c>
      <c r="B38" s="19">
        <v>6</v>
      </c>
      <c r="C38" s="20">
        <v>37</v>
      </c>
      <c r="D38" s="16">
        <v>0</v>
      </c>
      <c r="E38" s="16">
        <v>0.1</v>
      </c>
      <c r="F38" s="16">
        <v>1</v>
      </c>
      <c r="G38" s="16">
        <v>0</v>
      </c>
      <c r="H38" s="16">
        <v>3.8</v>
      </c>
      <c r="I38" s="16">
        <v>2.2000000000000002</v>
      </c>
      <c r="J38" s="16">
        <v>0</v>
      </c>
      <c r="K38" s="16">
        <v>9.8000000000000007</v>
      </c>
      <c r="L38" s="16">
        <v>4.8</v>
      </c>
      <c r="M38" s="16">
        <v>7.1</v>
      </c>
      <c r="N38" s="16">
        <v>11.4</v>
      </c>
      <c r="O38" s="16">
        <v>1.2</v>
      </c>
      <c r="P38" s="16">
        <v>0</v>
      </c>
      <c r="Q38" s="16">
        <v>0</v>
      </c>
      <c r="R38" s="16">
        <v>8.8000000000000007</v>
      </c>
      <c r="S38" s="16">
        <v>0</v>
      </c>
      <c r="T38" s="16">
        <v>0.1281420774</v>
      </c>
      <c r="U38" s="16">
        <v>4.7926887118000003</v>
      </c>
      <c r="V38" s="16">
        <v>0</v>
      </c>
      <c r="W38" s="16">
        <v>0</v>
      </c>
      <c r="X38" s="16">
        <v>8.6</v>
      </c>
      <c r="Y38" s="16">
        <v>1.1000000000000001</v>
      </c>
      <c r="Z38" s="16">
        <v>0</v>
      </c>
      <c r="AA38" s="16">
        <v>0</v>
      </c>
      <c r="AB38" s="16">
        <v>0</v>
      </c>
      <c r="AC38" s="16">
        <v>0.1</v>
      </c>
      <c r="AD38" s="16">
        <v>0</v>
      </c>
      <c r="AE38" s="16">
        <v>0</v>
      </c>
      <c r="AF38" s="16">
        <v>2.9</v>
      </c>
      <c r="AG38" s="16">
        <v>0.6</v>
      </c>
      <c r="AH38" s="16">
        <v>0</v>
      </c>
      <c r="AI38" s="16">
        <v>0</v>
      </c>
      <c r="AJ38" s="16">
        <v>20</v>
      </c>
      <c r="AK38" s="43">
        <v>6.5</v>
      </c>
      <c r="AL38" s="16">
        <v>0</v>
      </c>
      <c r="AM38" s="14">
        <v>3.4</v>
      </c>
      <c r="AN38" s="14">
        <v>6.8</v>
      </c>
      <c r="AO38" s="14">
        <v>0</v>
      </c>
      <c r="AP38" s="14">
        <v>3.3</v>
      </c>
      <c r="AQ38" s="14">
        <v>9.3000000000000007</v>
      </c>
      <c r="AR38" s="14">
        <v>7.6</v>
      </c>
      <c r="AS38" s="14">
        <v>1.2</v>
      </c>
      <c r="AT38" s="14">
        <v>1.6</v>
      </c>
      <c r="AU38" s="14">
        <v>2.4</v>
      </c>
      <c r="AV38" s="14">
        <v>0</v>
      </c>
      <c r="AW38" s="14">
        <v>0</v>
      </c>
      <c r="AX38" s="14">
        <v>0</v>
      </c>
      <c r="AY38" s="15">
        <v>6.1</v>
      </c>
      <c r="AZ38" s="1">
        <v>3.3000000000000003</v>
      </c>
      <c r="BB38" s="44">
        <v>20</v>
      </c>
      <c r="BC38" s="1">
        <f>+SUM(AK133:AK142)</f>
        <v>0</v>
      </c>
      <c r="BD38" s="1">
        <f t="shared" ref="BD38:BR38" si="22">+SUM(AL133:AL142)</f>
        <v>0</v>
      </c>
      <c r="BE38" s="1">
        <f t="shared" si="22"/>
        <v>0</v>
      </c>
      <c r="BF38" s="1">
        <f t="shared" si="22"/>
        <v>0</v>
      </c>
      <c r="BG38" s="1">
        <f t="shared" si="22"/>
        <v>20.2</v>
      </c>
      <c r="BH38" s="1">
        <f t="shared" si="22"/>
        <v>6.4</v>
      </c>
      <c r="BI38" s="1">
        <f t="shared" si="22"/>
        <v>8.2000000000000011</v>
      </c>
      <c r="BJ38" s="1">
        <f t="shared" si="22"/>
        <v>0</v>
      </c>
      <c r="BK38" s="1">
        <f t="shared" si="22"/>
        <v>0.30000000000000004</v>
      </c>
      <c r="BL38" s="1">
        <f t="shared" si="22"/>
        <v>0</v>
      </c>
      <c r="BM38" s="1">
        <f t="shared" si="22"/>
        <v>7.3999999999999995</v>
      </c>
      <c r="BN38" s="1">
        <f t="shared" si="22"/>
        <v>1.8</v>
      </c>
      <c r="BO38" s="1">
        <f t="shared" si="22"/>
        <v>0</v>
      </c>
      <c r="BP38" s="1">
        <f t="shared" si="22"/>
        <v>2.9</v>
      </c>
      <c r="BQ38" s="1">
        <f t="shared" si="22"/>
        <v>0</v>
      </c>
      <c r="BR38" s="1">
        <f t="shared" si="22"/>
        <v>0</v>
      </c>
    </row>
    <row r="39" spans="1:70">
      <c r="A39" s="19">
        <v>2</v>
      </c>
      <c r="B39" s="19">
        <v>7</v>
      </c>
      <c r="C39" s="20">
        <v>38</v>
      </c>
      <c r="D39" s="16">
        <v>3</v>
      </c>
      <c r="E39" s="16">
        <v>7.5</v>
      </c>
      <c r="F39" s="16">
        <v>0</v>
      </c>
      <c r="G39" s="16">
        <v>1</v>
      </c>
      <c r="H39" s="16">
        <v>18</v>
      </c>
      <c r="I39" s="16">
        <v>1</v>
      </c>
      <c r="J39" s="16">
        <v>6.5</v>
      </c>
      <c r="K39" s="16">
        <v>1.5</v>
      </c>
      <c r="L39" s="16">
        <v>0.1</v>
      </c>
      <c r="M39" s="16">
        <v>12.5</v>
      </c>
      <c r="N39" s="16">
        <v>7.2</v>
      </c>
      <c r="O39" s="16">
        <v>9.1999999999999993</v>
      </c>
      <c r="P39" s="16">
        <v>7</v>
      </c>
      <c r="Q39" s="16">
        <v>0</v>
      </c>
      <c r="R39" s="16">
        <v>9.8000000000000007</v>
      </c>
      <c r="S39" s="16">
        <v>0</v>
      </c>
      <c r="T39" s="16">
        <v>0</v>
      </c>
      <c r="U39" s="16">
        <v>12.9895747997</v>
      </c>
      <c r="V39" s="16">
        <v>0</v>
      </c>
      <c r="W39" s="16">
        <v>8.3000000000000007</v>
      </c>
      <c r="X39" s="16">
        <v>0</v>
      </c>
      <c r="Y39" s="16">
        <v>0</v>
      </c>
      <c r="Z39" s="16">
        <v>30.5</v>
      </c>
      <c r="AA39" s="16">
        <v>0</v>
      </c>
      <c r="AB39" s="16">
        <v>0</v>
      </c>
      <c r="AC39" s="16">
        <v>8.6</v>
      </c>
      <c r="AD39" s="16">
        <v>0</v>
      </c>
      <c r="AE39" s="16">
        <v>0</v>
      </c>
      <c r="AF39" s="16">
        <v>6.6</v>
      </c>
      <c r="AG39" s="16">
        <v>3</v>
      </c>
      <c r="AH39" s="16">
        <v>8.8000000000000007</v>
      </c>
      <c r="AI39" s="16">
        <v>0</v>
      </c>
      <c r="AJ39" s="16">
        <v>0</v>
      </c>
      <c r="AK39" s="43">
        <v>5.6</v>
      </c>
      <c r="AL39" s="16">
        <v>5.0999999999999996</v>
      </c>
      <c r="AM39" s="14">
        <v>0</v>
      </c>
      <c r="AN39" s="14">
        <v>0.3</v>
      </c>
      <c r="AO39" s="14">
        <v>0</v>
      </c>
      <c r="AP39" s="14">
        <v>29.4</v>
      </c>
      <c r="AQ39" s="14">
        <v>1.3</v>
      </c>
      <c r="AR39" s="14">
        <v>4.2</v>
      </c>
      <c r="AS39" s="14">
        <v>25.5</v>
      </c>
      <c r="AT39" s="14">
        <v>5.4</v>
      </c>
      <c r="AU39" s="14">
        <v>3.9</v>
      </c>
      <c r="AV39" s="14">
        <v>0</v>
      </c>
      <c r="AW39" s="14">
        <v>11.2</v>
      </c>
      <c r="AX39" s="14">
        <v>0</v>
      </c>
      <c r="AY39" s="15">
        <v>2.5</v>
      </c>
      <c r="AZ39" s="1">
        <v>0.1</v>
      </c>
      <c r="BB39" s="44">
        <v>21</v>
      </c>
      <c r="BC39" s="1">
        <f>+SUM(AK143:AK153)</f>
        <v>1.4</v>
      </c>
      <c r="BD39" s="1">
        <f t="shared" ref="BD39:BR39" si="23">+SUM(AL143:AL153)</f>
        <v>0</v>
      </c>
      <c r="BE39" s="1">
        <f t="shared" si="23"/>
        <v>0.6</v>
      </c>
      <c r="BF39" s="1">
        <f t="shared" si="23"/>
        <v>0</v>
      </c>
      <c r="BG39" s="1">
        <f t="shared" si="23"/>
        <v>0</v>
      </c>
      <c r="BH39" s="1">
        <f t="shared" si="23"/>
        <v>0</v>
      </c>
      <c r="BI39" s="1">
        <f t="shared" si="23"/>
        <v>0</v>
      </c>
      <c r="BJ39" s="1">
        <f t="shared" si="23"/>
        <v>0</v>
      </c>
      <c r="BK39" s="1">
        <f t="shared" si="23"/>
        <v>0</v>
      </c>
      <c r="BL39" s="1">
        <f t="shared" si="23"/>
        <v>0</v>
      </c>
      <c r="BM39" s="1">
        <f t="shared" si="23"/>
        <v>0</v>
      </c>
      <c r="BN39" s="1">
        <f t="shared" si="23"/>
        <v>0</v>
      </c>
      <c r="BO39" s="1">
        <f t="shared" si="23"/>
        <v>0</v>
      </c>
      <c r="BP39" s="1">
        <f t="shared" si="23"/>
        <v>12.100000000000001</v>
      </c>
      <c r="BQ39" s="1">
        <f t="shared" si="23"/>
        <v>3</v>
      </c>
      <c r="BR39" s="1">
        <f t="shared" si="23"/>
        <v>0</v>
      </c>
    </row>
    <row r="40" spans="1:70">
      <c r="A40" s="19">
        <v>2</v>
      </c>
      <c r="B40" s="19">
        <v>8</v>
      </c>
      <c r="C40" s="20">
        <v>39</v>
      </c>
      <c r="D40" s="16">
        <v>0</v>
      </c>
      <c r="E40" s="16">
        <v>0</v>
      </c>
      <c r="F40" s="16">
        <v>2.5</v>
      </c>
      <c r="G40" s="16">
        <v>0</v>
      </c>
      <c r="H40" s="16">
        <v>3.5</v>
      </c>
      <c r="I40" s="16">
        <v>0</v>
      </c>
      <c r="J40" s="16">
        <v>5.5</v>
      </c>
      <c r="K40" s="16">
        <v>2.2999999999999998</v>
      </c>
      <c r="L40" s="16">
        <v>4.8</v>
      </c>
      <c r="M40" s="16">
        <v>3</v>
      </c>
      <c r="N40" s="16">
        <v>12</v>
      </c>
      <c r="O40" s="16">
        <v>5.2</v>
      </c>
      <c r="P40" s="16">
        <v>3.2</v>
      </c>
      <c r="Q40" s="16">
        <v>0</v>
      </c>
      <c r="R40" s="16">
        <v>5.4</v>
      </c>
      <c r="S40" s="16">
        <v>5.5</v>
      </c>
      <c r="T40" s="16">
        <v>2.13570129E-2</v>
      </c>
      <c r="U40" s="16">
        <v>5.9099806400999988</v>
      </c>
      <c r="V40" s="16">
        <v>0</v>
      </c>
      <c r="W40" s="16">
        <v>0.4</v>
      </c>
      <c r="X40" s="16">
        <v>2</v>
      </c>
      <c r="Y40" s="16">
        <v>12.7</v>
      </c>
      <c r="Z40" s="16">
        <v>4.4000000000000004</v>
      </c>
      <c r="AA40" s="16">
        <v>14.9</v>
      </c>
      <c r="AB40" s="16">
        <v>0</v>
      </c>
      <c r="AC40" s="16">
        <v>6.8</v>
      </c>
      <c r="AD40" s="16">
        <v>0</v>
      </c>
      <c r="AE40" s="16">
        <v>0</v>
      </c>
      <c r="AF40" s="16">
        <v>4.5999999999999996</v>
      </c>
      <c r="AG40" s="16">
        <v>1.4</v>
      </c>
      <c r="AH40" s="16">
        <v>6.9</v>
      </c>
      <c r="AI40" s="16">
        <v>0</v>
      </c>
      <c r="AJ40" s="16">
        <v>0</v>
      </c>
      <c r="AK40" s="43">
        <v>0</v>
      </c>
      <c r="AL40" s="16">
        <v>3.9</v>
      </c>
      <c r="AM40" s="14">
        <v>0.2</v>
      </c>
      <c r="AN40" s="14">
        <v>3.5</v>
      </c>
      <c r="AO40" s="14">
        <v>0</v>
      </c>
      <c r="AP40" s="14">
        <v>0</v>
      </c>
      <c r="AQ40" s="14">
        <v>2.6</v>
      </c>
      <c r="AR40" s="14">
        <v>14.5</v>
      </c>
      <c r="AS40" s="14">
        <v>21.2</v>
      </c>
      <c r="AT40" s="14">
        <v>11.7</v>
      </c>
      <c r="AU40" s="14">
        <v>1.1000000000000001</v>
      </c>
      <c r="AV40" s="14">
        <v>0</v>
      </c>
      <c r="AW40" s="14">
        <v>0.9</v>
      </c>
      <c r="AX40" s="14">
        <v>0</v>
      </c>
      <c r="AY40" s="15">
        <v>1.9</v>
      </c>
      <c r="AZ40" s="1">
        <v>5.0999999999999996</v>
      </c>
    </row>
    <row r="41" spans="1:70">
      <c r="A41" s="19">
        <v>2</v>
      </c>
      <c r="B41" s="19">
        <v>9</v>
      </c>
      <c r="C41" s="20">
        <v>40</v>
      </c>
      <c r="D41" s="16">
        <v>0</v>
      </c>
      <c r="E41" s="16">
        <v>0</v>
      </c>
      <c r="F41" s="16">
        <v>10</v>
      </c>
      <c r="G41" s="16">
        <v>10.5</v>
      </c>
      <c r="H41" s="16">
        <v>0</v>
      </c>
      <c r="I41" s="16">
        <v>0</v>
      </c>
      <c r="J41" s="16">
        <v>1</v>
      </c>
      <c r="K41" s="16">
        <v>0.5</v>
      </c>
      <c r="L41" s="16">
        <v>0</v>
      </c>
      <c r="M41" s="16">
        <v>5.6</v>
      </c>
      <c r="N41" s="16">
        <v>8.5</v>
      </c>
      <c r="O41" s="16">
        <v>5</v>
      </c>
      <c r="P41" s="16">
        <v>9.1999999999999993</v>
      </c>
      <c r="Q41" s="16">
        <v>3.8</v>
      </c>
      <c r="R41" s="16">
        <v>3.2</v>
      </c>
      <c r="S41" s="16">
        <v>2.4</v>
      </c>
      <c r="T41" s="16">
        <v>2.9831830559999997</v>
      </c>
      <c r="U41" s="16">
        <v>13.957235494800001</v>
      </c>
      <c r="V41" s="16">
        <v>0.1</v>
      </c>
      <c r="W41" s="16">
        <v>0</v>
      </c>
      <c r="X41" s="16">
        <v>2.7</v>
      </c>
      <c r="Y41" s="16">
        <v>0.4</v>
      </c>
      <c r="Z41" s="16">
        <v>11.1</v>
      </c>
      <c r="AA41" s="16">
        <v>0.3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2.2000000000000002</v>
      </c>
      <c r="AH41" s="16">
        <v>2.1</v>
      </c>
      <c r="AI41" s="16">
        <v>0</v>
      </c>
      <c r="AJ41" s="16">
        <v>2.5</v>
      </c>
      <c r="AK41" s="43">
        <v>7.5</v>
      </c>
      <c r="AL41" s="16">
        <v>0.5</v>
      </c>
      <c r="AM41" s="14">
        <v>4.0999999999999996</v>
      </c>
      <c r="AN41" s="14">
        <v>3.1</v>
      </c>
      <c r="AO41" s="14">
        <v>0</v>
      </c>
      <c r="AP41" s="14">
        <v>0</v>
      </c>
      <c r="AQ41" s="14">
        <v>5.6</v>
      </c>
      <c r="AR41" s="14">
        <v>36.700000000000003</v>
      </c>
      <c r="AS41" s="14">
        <v>1.9</v>
      </c>
      <c r="AT41" s="14">
        <v>7.2</v>
      </c>
      <c r="AU41" s="14">
        <v>1.5</v>
      </c>
      <c r="AV41" s="14">
        <v>0</v>
      </c>
      <c r="AW41" s="14">
        <v>24.1</v>
      </c>
      <c r="AX41" s="14">
        <v>1</v>
      </c>
      <c r="AY41" s="15">
        <v>11.1</v>
      </c>
      <c r="AZ41" s="1">
        <v>0</v>
      </c>
    </row>
    <row r="42" spans="1:70">
      <c r="A42" s="19">
        <v>2</v>
      </c>
      <c r="B42" s="19">
        <v>10</v>
      </c>
      <c r="C42" s="20">
        <v>41</v>
      </c>
      <c r="D42" s="16">
        <v>0</v>
      </c>
      <c r="E42" s="16">
        <v>1</v>
      </c>
      <c r="F42" s="16">
        <v>0.1</v>
      </c>
      <c r="G42" s="16">
        <v>0</v>
      </c>
      <c r="H42" s="16">
        <v>0.8</v>
      </c>
      <c r="I42" s="16">
        <v>0</v>
      </c>
      <c r="J42" s="16">
        <v>0</v>
      </c>
      <c r="K42" s="16">
        <v>4</v>
      </c>
      <c r="L42" s="16">
        <v>0</v>
      </c>
      <c r="M42" s="16">
        <v>6.7</v>
      </c>
      <c r="N42" s="16">
        <v>16.899999999999999</v>
      </c>
      <c r="O42" s="16">
        <v>0.1</v>
      </c>
      <c r="P42" s="16">
        <v>8.1999999999999993</v>
      </c>
      <c r="Q42" s="16">
        <v>9.8000000000000007</v>
      </c>
      <c r="R42" s="16">
        <v>0</v>
      </c>
      <c r="S42" s="16">
        <v>3.2</v>
      </c>
      <c r="T42" s="16">
        <v>2.13570129E-2</v>
      </c>
      <c r="U42" s="16">
        <v>9.5089222581000001</v>
      </c>
      <c r="V42" s="16">
        <v>0</v>
      </c>
      <c r="W42" s="16">
        <v>11.5</v>
      </c>
      <c r="X42" s="16">
        <v>7.7</v>
      </c>
      <c r="Y42" s="16">
        <v>4.8</v>
      </c>
      <c r="Z42" s="16">
        <v>2.5</v>
      </c>
      <c r="AA42" s="16">
        <v>12.2</v>
      </c>
      <c r="AB42" s="16">
        <v>0</v>
      </c>
      <c r="AC42" s="16">
        <v>0</v>
      </c>
      <c r="AD42" s="16">
        <v>0</v>
      </c>
      <c r="AE42" s="16">
        <v>7</v>
      </c>
      <c r="AF42" s="16">
        <v>0</v>
      </c>
      <c r="AG42" s="16">
        <v>3</v>
      </c>
      <c r="AH42" s="16">
        <v>0</v>
      </c>
      <c r="AI42" s="16">
        <v>0</v>
      </c>
      <c r="AJ42" s="16">
        <v>4.3</v>
      </c>
      <c r="AK42" s="43">
        <v>7.5</v>
      </c>
      <c r="AL42" s="16">
        <v>3.5</v>
      </c>
      <c r="AM42" s="14">
        <v>0.3</v>
      </c>
      <c r="AN42" s="14">
        <v>32.799999999999997</v>
      </c>
      <c r="AO42" s="14">
        <v>2.4</v>
      </c>
      <c r="AP42" s="14">
        <v>1.9</v>
      </c>
      <c r="AQ42" s="14">
        <v>1</v>
      </c>
      <c r="AR42" s="14">
        <v>6.1</v>
      </c>
      <c r="AS42" s="14">
        <v>8.6</v>
      </c>
      <c r="AT42" s="14">
        <v>9.9</v>
      </c>
      <c r="AU42" s="14">
        <v>10</v>
      </c>
      <c r="AV42" s="14">
        <v>0</v>
      </c>
      <c r="AW42" s="14">
        <v>5.5</v>
      </c>
      <c r="AX42" s="14">
        <v>3.5</v>
      </c>
      <c r="AY42" s="15">
        <v>10.9</v>
      </c>
      <c r="AZ42" s="1">
        <v>0</v>
      </c>
    </row>
    <row r="43" spans="1:70">
      <c r="A43" s="19">
        <v>2</v>
      </c>
      <c r="B43" s="19">
        <v>11</v>
      </c>
      <c r="C43" s="20">
        <v>42</v>
      </c>
      <c r="D43" s="16">
        <v>5</v>
      </c>
      <c r="E43" s="16">
        <v>0.1</v>
      </c>
      <c r="F43" s="16">
        <v>0.1</v>
      </c>
      <c r="G43" s="16">
        <v>3.5</v>
      </c>
      <c r="H43" s="16">
        <v>3.1</v>
      </c>
      <c r="I43" s="16">
        <v>4</v>
      </c>
      <c r="J43" s="16">
        <v>0</v>
      </c>
      <c r="K43" s="16">
        <v>4.5</v>
      </c>
      <c r="L43" s="16">
        <v>0</v>
      </c>
      <c r="M43" s="16">
        <v>13</v>
      </c>
      <c r="N43" s="16">
        <v>6.2</v>
      </c>
      <c r="O43" s="16">
        <v>11.8</v>
      </c>
      <c r="P43" s="16">
        <v>3.8</v>
      </c>
      <c r="Q43" s="16">
        <v>5</v>
      </c>
      <c r="R43" s="16">
        <v>8.8000000000000007</v>
      </c>
      <c r="S43" s="16">
        <v>12.4</v>
      </c>
      <c r="T43" s="16">
        <v>10.1625044081</v>
      </c>
      <c r="U43" s="16">
        <v>0.48528860349999997</v>
      </c>
      <c r="V43" s="16">
        <v>0</v>
      </c>
      <c r="W43" s="16">
        <v>1.3</v>
      </c>
      <c r="X43" s="16">
        <v>0</v>
      </c>
      <c r="Y43" s="16">
        <v>7.2</v>
      </c>
      <c r="Z43" s="16">
        <v>1.1000000000000001</v>
      </c>
      <c r="AA43" s="16">
        <v>1.8</v>
      </c>
      <c r="AB43" s="16">
        <v>0.7</v>
      </c>
      <c r="AC43" s="16">
        <v>0</v>
      </c>
      <c r="AD43" s="16">
        <v>0</v>
      </c>
      <c r="AE43" s="16">
        <v>1.2</v>
      </c>
      <c r="AF43" s="16">
        <v>8.8000000000000007</v>
      </c>
      <c r="AG43" s="16">
        <v>2.2000000000000002</v>
      </c>
      <c r="AH43" s="16">
        <v>5.2</v>
      </c>
      <c r="AI43" s="16">
        <v>20.8</v>
      </c>
      <c r="AJ43" s="16">
        <v>1.4</v>
      </c>
      <c r="AK43" s="43">
        <v>4.3</v>
      </c>
      <c r="AL43" s="16">
        <v>10</v>
      </c>
      <c r="AM43" s="14">
        <v>0</v>
      </c>
      <c r="AN43" s="14">
        <v>43.4</v>
      </c>
      <c r="AO43" s="14">
        <v>19.2</v>
      </c>
      <c r="AP43" s="14">
        <v>0</v>
      </c>
      <c r="AQ43" s="14">
        <v>0</v>
      </c>
      <c r="AR43" s="14">
        <v>2.5</v>
      </c>
      <c r="AS43" s="14">
        <v>26.1</v>
      </c>
      <c r="AT43" s="14">
        <v>9.6999999999999993</v>
      </c>
      <c r="AU43" s="14">
        <v>6</v>
      </c>
      <c r="AV43" s="14">
        <v>0</v>
      </c>
      <c r="AW43" s="14">
        <v>1</v>
      </c>
      <c r="AX43" s="14">
        <v>1</v>
      </c>
      <c r="AY43" s="15">
        <v>2</v>
      </c>
      <c r="AZ43" s="1">
        <v>7.8</v>
      </c>
    </row>
    <row r="44" spans="1:70">
      <c r="A44" s="19">
        <v>2</v>
      </c>
      <c r="B44" s="19">
        <v>12</v>
      </c>
      <c r="C44" s="20">
        <v>43</v>
      </c>
      <c r="D44" s="16">
        <v>2</v>
      </c>
      <c r="E44" s="16">
        <v>0</v>
      </c>
      <c r="F44" s="16">
        <v>1.5</v>
      </c>
      <c r="G44" s="16">
        <v>0.1</v>
      </c>
      <c r="H44" s="16">
        <v>12.2</v>
      </c>
      <c r="I44" s="16">
        <v>8.1999999999999993</v>
      </c>
      <c r="J44" s="16">
        <v>4.4000000000000004</v>
      </c>
      <c r="K44" s="16">
        <v>2</v>
      </c>
      <c r="L44" s="16">
        <v>3</v>
      </c>
      <c r="M44" s="16">
        <v>6</v>
      </c>
      <c r="N44" s="16">
        <v>14.7</v>
      </c>
      <c r="O44" s="16">
        <v>7</v>
      </c>
      <c r="P44" s="16">
        <v>0</v>
      </c>
      <c r="Q44" s="16">
        <v>4.4000000000000004</v>
      </c>
      <c r="R44" s="16">
        <v>5.8</v>
      </c>
      <c r="S44" s="16">
        <v>1.6</v>
      </c>
      <c r="T44" s="16">
        <v>2.5073428928999997</v>
      </c>
      <c r="U44" s="16">
        <v>0.51256830959999999</v>
      </c>
      <c r="V44" s="16">
        <v>0</v>
      </c>
      <c r="W44" s="16">
        <v>0.1</v>
      </c>
      <c r="X44" s="16">
        <v>0</v>
      </c>
      <c r="Y44" s="16">
        <v>21.4</v>
      </c>
      <c r="Z44" s="16">
        <v>6.5</v>
      </c>
      <c r="AA44" s="16">
        <v>8.1999999999999993</v>
      </c>
      <c r="AB44" s="16">
        <v>10</v>
      </c>
      <c r="AC44" s="16">
        <v>0</v>
      </c>
      <c r="AD44" s="16">
        <v>2.8</v>
      </c>
      <c r="AE44" s="16">
        <v>0.3</v>
      </c>
      <c r="AF44" s="16">
        <v>2.6</v>
      </c>
      <c r="AG44" s="16">
        <v>3.2</v>
      </c>
      <c r="AH44" s="16">
        <v>0.2</v>
      </c>
      <c r="AI44" s="16">
        <v>0.8</v>
      </c>
      <c r="AJ44" s="16">
        <v>0</v>
      </c>
      <c r="AK44" s="43">
        <v>21.2</v>
      </c>
      <c r="AL44" s="16">
        <v>0</v>
      </c>
      <c r="AM44" s="14">
        <v>7.5</v>
      </c>
      <c r="AN44" s="14">
        <v>0</v>
      </c>
      <c r="AO44" s="14">
        <v>4.3</v>
      </c>
      <c r="AP44" s="14">
        <v>0</v>
      </c>
      <c r="AQ44" s="14">
        <v>0.8</v>
      </c>
      <c r="AR44" s="14">
        <v>1.9</v>
      </c>
      <c r="AS44" s="14">
        <v>14.3</v>
      </c>
      <c r="AT44" s="14">
        <v>3.1</v>
      </c>
      <c r="AU44" s="14">
        <v>0.2</v>
      </c>
      <c r="AV44" s="14">
        <v>0</v>
      </c>
      <c r="AW44" s="14">
        <v>8.9</v>
      </c>
      <c r="AX44" s="14">
        <v>2.2999999999999998</v>
      </c>
      <c r="AY44" s="15">
        <v>1.4</v>
      </c>
      <c r="AZ44" s="1">
        <v>2.9</v>
      </c>
    </row>
    <row r="45" spans="1:70">
      <c r="A45" s="19">
        <v>2</v>
      </c>
      <c r="B45" s="19">
        <v>13</v>
      </c>
      <c r="C45" s="20">
        <v>44</v>
      </c>
      <c r="D45" s="16">
        <v>0</v>
      </c>
      <c r="E45" s="16">
        <v>4.5</v>
      </c>
      <c r="F45" s="16">
        <v>0</v>
      </c>
      <c r="G45" s="16">
        <v>2</v>
      </c>
      <c r="H45" s="16">
        <v>16.8</v>
      </c>
      <c r="I45" s="16">
        <v>5</v>
      </c>
      <c r="J45" s="16">
        <v>0</v>
      </c>
      <c r="K45" s="16">
        <v>0.5</v>
      </c>
      <c r="L45" s="16">
        <v>8.5</v>
      </c>
      <c r="M45" s="16">
        <v>1.5</v>
      </c>
      <c r="N45" s="16">
        <v>0</v>
      </c>
      <c r="O45" s="16">
        <v>1.4</v>
      </c>
      <c r="P45" s="16">
        <v>1.5</v>
      </c>
      <c r="Q45" s="16">
        <v>4</v>
      </c>
      <c r="R45" s="16">
        <v>9</v>
      </c>
      <c r="S45" s="16">
        <v>4.4000000000000004</v>
      </c>
      <c r="T45" s="16">
        <v>2.2752376458999994</v>
      </c>
      <c r="U45" s="16">
        <v>10.379372593199999</v>
      </c>
      <c r="V45" s="16">
        <v>0</v>
      </c>
      <c r="W45" s="16">
        <v>1.3</v>
      </c>
      <c r="X45" s="16">
        <v>0.7</v>
      </c>
      <c r="Y45" s="16">
        <v>0.5</v>
      </c>
      <c r="Z45" s="16">
        <v>3.3</v>
      </c>
      <c r="AA45" s="16">
        <v>17.8</v>
      </c>
      <c r="AB45" s="16">
        <v>12.1</v>
      </c>
      <c r="AC45" s="16">
        <v>0</v>
      </c>
      <c r="AD45" s="16">
        <v>3.8</v>
      </c>
      <c r="AE45" s="16">
        <v>10.8</v>
      </c>
      <c r="AF45" s="16">
        <v>0.2</v>
      </c>
      <c r="AG45" s="16">
        <v>0.2</v>
      </c>
      <c r="AH45" s="16">
        <v>3.7</v>
      </c>
      <c r="AI45" s="16">
        <v>0</v>
      </c>
      <c r="AJ45" s="16">
        <v>0</v>
      </c>
      <c r="AK45" s="43">
        <v>1</v>
      </c>
      <c r="AL45" s="16">
        <v>0</v>
      </c>
      <c r="AM45" s="14">
        <v>27.1</v>
      </c>
      <c r="AN45" s="14">
        <v>0</v>
      </c>
      <c r="AO45" s="14">
        <v>6.8</v>
      </c>
      <c r="AP45" s="14">
        <v>1.2</v>
      </c>
      <c r="AQ45" s="14">
        <v>0</v>
      </c>
      <c r="AR45" s="14">
        <v>17.5</v>
      </c>
      <c r="AS45" s="14">
        <v>14.3</v>
      </c>
      <c r="AT45" s="14">
        <v>0.5</v>
      </c>
      <c r="AU45" s="14">
        <v>11.1</v>
      </c>
      <c r="AV45" s="14">
        <v>1</v>
      </c>
      <c r="AW45" s="14">
        <v>1</v>
      </c>
      <c r="AX45" s="14">
        <v>0</v>
      </c>
      <c r="AY45" s="15">
        <v>0.1</v>
      </c>
      <c r="AZ45" s="1">
        <v>9.5</v>
      </c>
    </row>
    <row r="46" spans="1:70">
      <c r="A46" s="19">
        <v>2</v>
      </c>
      <c r="B46" s="19">
        <v>14</v>
      </c>
      <c r="C46" s="20">
        <v>45</v>
      </c>
      <c r="D46" s="16">
        <v>0</v>
      </c>
      <c r="E46" s="16">
        <v>2.5</v>
      </c>
      <c r="F46" s="16">
        <v>1.5</v>
      </c>
      <c r="G46" s="16">
        <v>3</v>
      </c>
      <c r="H46" s="16">
        <v>4.4000000000000004</v>
      </c>
      <c r="I46" s="16">
        <v>2.2999999999999998</v>
      </c>
      <c r="J46" s="16">
        <v>19</v>
      </c>
      <c r="K46" s="16">
        <v>4</v>
      </c>
      <c r="L46" s="16">
        <v>11</v>
      </c>
      <c r="M46" s="16">
        <v>6</v>
      </c>
      <c r="N46" s="16">
        <v>7</v>
      </c>
      <c r="O46" s="16">
        <v>21.4</v>
      </c>
      <c r="P46" s="16">
        <v>11.5</v>
      </c>
      <c r="Q46" s="16">
        <v>8.8000000000000007</v>
      </c>
      <c r="R46" s="16">
        <v>4.2</v>
      </c>
      <c r="S46" s="16">
        <v>5.9</v>
      </c>
      <c r="T46" s="16">
        <v>7.1446539408999996</v>
      </c>
      <c r="U46" s="16">
        <v>4.8980405196000003</v>
      </c>
      <c r="V46" s="16">
        <v>0</v>
      </c>
      <c r="W46" s="16">
        <v>0</v>
      </c>
      <c r="X46" s="16">
        <v>0.7</v>
      </c>
      <c r="Y46" s="16">
        <v>0</v>
      </c>
      <c r="Z46" s="16">
        <v>0</v>
      </c>
      <c r="AA46" s="16">
        <v>0</v>
      </c>
      <c r="AB46" s="16">
        <v>11.8</v>
      </c>
      <c r="AC46" s="16">
        <v>12.1</v>
      </c>
      <c r="AD46" s="16">
        <v>0.6</v>
      </c>
      <c r="AE46" s="16">
        <v>19.399999999999999</v>
      </c>
      <c r="AF46" s="16">
        <v>1.3</v>
      </c>
      <c r="AG46" s="16">
        <v>0</v>
      </c>
      <c r="AH46" s="16">
        <v>11</v>
      </c>
      <c r="AI46" s="16">
        <v>0.3</v>
      </c>
      <c r="AJ46" s="16">
        <v>22.8</v>
      </c>
      <c r="AK46" s="43">
        <v>30.1</v>
      </c>
      <c r="AL46" s="16">
        <v>7.6</v>
      </c>
      <c r="AM46" s="14">
        <v>15.3</v>
      </c>
      <c r="AN46" s="14">
        <v>0</v>
      </c>
      <c r="AO46" s="14">
        <v>3</v>
      </c>
      <c r="AP46" s="14">
        <v>10.9</v>
      </c>
      <c r="AQ46" s="14">
        <v>0</v>
      </c>
      <c r="AR46" s="14">
        <v>0.7</v>
      </c>
      <c r="AS46" s="14">
        <v>16.100000000000001</v>
      </c>
      <c r="AT46" s="14">
        <v>0</v>
      </c>
      <c r="AU46" s="14">
        <v>6.1</v>
      </c>
      <c r="AV46" s="14">
        <v>5</v>
      </c>
      <c r="AW46" s="14">
        <v>1.3</v>
      </c>
      <c r="AX46" s="14">
        <v>0</v>
      </c>
      <c r="AY46" s="15">
        <v>9.1</v>
      </c>
      <c r="AZ46" s="1">
        <v>16.7</v>
      </c>
    </row>
    <row r="47" spans="1:70">
      <c r="A47" s="19">
        <v>2</v>
      </c>
      <c r="B47" s="19">
        <v>15</v>
      </c>
      <c r="C47" s="20">
        <v>46</v>
      </c>
      <c r="D47" s="16">
        <v>9</v>
      </c>
      <c r="E47" s="16">
        <v>4</v>
      </c>
      <c r="F47" s="16">
        <v>1.5</v>
      </c>
      <c r="G47" s="16">
        <v>10</v>
      </c>
      <c r="H47" s="16">
        <v>7</v>
      </c>
      <c r="I47" s="16">
        <v>7.5</v>
      </c>
      <c r="J47" s="16">
        <v>5</v>
      </c>
      <c r="K47" s="16">
        <v>1</v>
      </c>
      <c r="L47" s="16">
        <v>18</v>
      </c>
      <c r="M47" s="16">
        <v>10.5</v>
      </c>
      <c r="N47" s="16">
        <v>5.8</v>
      </c>
      <c r="O47" s="16">
        <v>9.4</v>
      </c>
      <c r="P47" s="16">
        <v>3.8</v>
      </c>
      <c r="Q47" s="16">
        <v>3.2</v>
      </c>
      <c r="R47" s="16">
        <v>8.5</v>
      </c>
      <c r="S47" s="16">
        <v>3.4</v>
      </c>
      <c r="T47" s="16">
        <v>3.2975523702</v>
      </c>
      <c r="U47" s="16">
        <v>3.7454721609999999</v>
      </c>
      <c r="V47" s="16">
        <v>0</v>
      </c>
      <c r="W47" s="16">
        <v>0</v>
      </c>
      <c r="X47" s="16">
        <v>1.4</v>
      </c>
      <c r="Y47" s="16">
        <v>0</v>
      </c>
      <c r="Z47" s="16">
        <v>4.3</v>
      </c>
      <c r="AA47" s="16">
        <v>5.8</v>
      </c>
      <c r="AB47" s="16">
        <v>0.5</v>
      </c>
      <c r="AC47" s="16">
        <v>5.2</v>
      </c>
      <c r="AD47" s="16">
        <v>0</v>
      </c>
      <c r="AE47" s="16">
        <v>3.2</v>
      </c>
      <c r="AF47" s="16">
        <v>5</v>
      </c>
      <c r="AG47" s="16">
        <v>0.1</v>
      </c>
      <c r="AH47" s="16">
        <v>0</v>
      </c>
      <c r="AI47" s="16">
        <v>16.5</v>
      </c>
      <c r="AJ47" s="16">
        <v>0</v>
      </c>
      <c r="AK47" s="43">
        <v>0</v>
      </c>
      <c r="AL47" s="16">
        <v>6</v>
      </c>
      <c r="AM47" s="14">
        <v>9.8000000000000007</v>
      </c>
      <c r="AN47" s="14">
        <v>1.9</v>
      </c>
      <c r="AO47" s="14">
        <v>10.1</v>
      </c>
      <c r="AP47" s="14">
        <v>0</v>
      </c>
      <c r="AQ47" s="14">
        <v>0</v>
      </c>
      <c r="AR47" s="14">
        <v>0.3</v>
      </c>
      <c r="AS47" s="14">
        <v>0.1</v>
      </c>
      <c r="AT47" s="14">
        <v>0</v>
      </c>
      <c r="AU47" s="14">
        <v>0.1</v>
      </c>
      <c r="AV47" s="14">
        <v>2.5</v>
      </c>
      <c r="AW47" s="14">
        <v>0</v>
      </c>
      <c r="AX47" s="14">
        <v>0</v>
      </c>
      <c r="AY47" s="15">
        <v>18.100000000000001</v>
      </c>
      <c r="AZ47" s="1">
        <v>11.399999999999999</v>
      </c>
    </row>
    <row r="48" spans="1:70">
      <c r="A48" s="19">
        <v>2</v>
      </c>
      <c r="B48" s="19">
        <v>16</v>
      </c>
      <c r="C48" s="20">
        <v>47</v>
      </c>
      <c r="D48" s="16">
        <v>6</v>
      </c>
      <c r="E48" s="16">
        <v>1</v>
      </c>
      <c r="F48" s="16">
        <v>10</v>
      </c>
      <c r="G48" s="16">
        <v>1</v>
      </c>
      <c r="H48" s="16">
        <v>5.6</v>
      </c>
      <c r="I48" s="16">
        <v>1</v>
      </c>
      <c r="J48" s="16">
        <v>0</v>
      </c>
      <c r="K48" s="16">
        <v>3</v>
      </c>
      <c r="L48" s="16">
        <v>6</v>
      </c>
      <c r="M48" s="16">
        <v>3.6</v>
      </c>
      <c r="N48" s="16">
        <v>7.6</v>
      </c>
      <c r="O48" s="16">
        <v>1.6</v>
      </c>
      <c r="P48" s="16">
        <v>0.1</v>
      </c>
      <c r="Q48" s="16">
        <v>2.2000000000000002</v>
      </c>
      <c r="R48" s="16">
        <v>11.6</v>
      </c>
      <c r="S48" s="16">
        <v>0</v>
      </c>
      <c r="T48" s="16">
        <v>8.5678053789999993</v>
      </c>
      <c r="U48" s="16">
        <v>9.8214965527999993</v>
      </c>
      <c r="V48" s="16">
        <v>0</v>
      </c>
      <c r="W48" s="16">
        <v>0</v>
      </c>
      <c r="X48" s="16">
        <v>0.3</v>
      </c>
      <c r="Y48" s="16">
        <v>0</v>
      </c>
      <c r="Z48" s="16">
        <v>10</v>
      </c>
      <c r="AA48" s="16">
        <v>0</v>
      </c>
      <c r="AB48" s="16">
        <v>0</v>
      </c>
      <c r="AC48" s="16">
        <v>0.5</v>
      </c>
      <c r="AD48" s="16">
        <v>40.200000000000003</v>
      </c>
      <c r="AE48" s="16">
        <v>0</v>
      </c>
      <c r="AF48" s="16">
        <v>1.4</v>
      </c>
      <c r="AG48" s="16">
        <v>0</v>
      </c>
      <c r="AH48" s="16">
        <v>12</v>
      </c>
      <c r="AI48" s="16">
        <v>0.3</v>
      </c>
      <c r="AJ48" s="16">
        <v>2</v>
      </c>
      <c r="AK48" s="43">
        <v>19</v>
      </c>
      <c r="AL48" s="16">
        <v>6.2</v>
      </c>
      <c r="AM48" s="14">
        <v>3.1</v>
      </c>
      <c r="AN48" s="14">
        <v>8.5</v>
      </c>
      <c r="AO48" s="14">
        <v>0</v>
      </c>
      <c r="AP48" s="14">
        <v>16.600000000000001</v>
      </c>
      <c r="AQ48" s="14">
        <v>0.3</v>
      </c>
      <c r="AR48" s="14">
        <v>0</v>
      </c>
      <c r="AS48" s="14">
        <v>4.3</v>
      </c>
      <c r="AT48" s="14">
        <v>0</v>
      </c>
      <c r="AU48" s="14">
        <v>0</v>
      </c>
      <c r="AV48" s="14">
        <v>1.5</v>
      </c>
      <c r="AW48" s="14">
        <v>0</v>
      </c>
      <c r="AX48" s="14">
        <v>0.8</v>
      </c>
      <c r="AY48" s="15">
        <v>0.4</v>
      </c>
      <c r="AZ48" s="1">
        <v>10.4</v>
      </c>
    </row>
    <row r="49" spans="1:52">
      <c r="A49" s="19">
        <v>2</v>
      </c>
      <c r="B49" s="19">
        <v>17</v>
      </c>
      <c r="C49" s="20">
        <v>48</v>
      </c>
      <c r="D49" s="16">
        <v>2</v>
      </c>
      <c r="E49" s="16">
        <v>0</v>
      </c>
      <c r="F49" s="16">
        <v>0</v>
      </c>
      <c r="G49" s="16">
        <v>0</v>
      </c>
      <c r="H49" s="16">
        <v>0</v>
      </c>
      <c r="I49" s="16">
        <v>7.5</v>
      </c>
      <c r="J49" s="16">
        <v>1</v>
      </c>
      <c r="K49" s="16">
        <v>0</v>
      </c>
      <c r="L49" s="16">
        <v>1</v>
      </c>
      <c r="M49" s="16">
        <v>4.0999999999999996</v>
      </c>
      <c r="N49" s="16">
        <v>4.5</v>
      </c>
      <c r="O49" s="16">
        <v>20.399999999999999</v>
      </c>
      <c r="P49" s="16">
        <v>2.2000000000000002</v>
      </c>
      <c r="Q49" s="16">
        <v>7</v>
      </c>
      <c r="R49" s="16">
        <v>10.4</v>
      </c>
      <c r="S49" s="16">
        <v>0</v>
      </c>
      <c r="T49" s="16">
        <v>0.53887124689999988</v>
      </c>
      <c r="U49" s="16">
        <v>2.0716302512999998</v>
      </c>
      <c r="V49" s="16">
        <v>0</v>
      </c>
      <c r="W49" s="16">
        <v>6.1</v>
      </c>
      <c r="X49" s="16">
        <v>10</v>
      </c>
      <c r="Y49" s="16">
        <v>6.4</v>
      </c>
      <c r="Z49" s="16">
        <v>4.5</v>
      </c>
      <c r="AA49" s="16">
        <v>0</v>
      </c>
      <c r="AB49" s="16">
        <v>0</v>
      </c>
      <c r="AC49" s="16">
        <v>1.2</v>
      </c>
      <c r="AD49" s="16">
        <v>30.4</v>
      </c>
      <c r="AE49" s="16">
        <v>0.4</v>
      </c>
      <c r="AF49" s="16">
        <v>7.2</v>
      </c>
      <c r="AG49" s="16">
        <v>0</v>
      </c>
      <c r="AH49" s="16">
        <v>2.6</v>
      </c>
      <c r="AI49" s="16">
        <v>0</v>
      </c>
      <c r="AJ49" s="16">
        <v>1.8</v>
      </c>
      <c r="AK49" s="43">
        <v>7.8</v>
      </c>
      <c r="AL49" s="16">
        <v>3.7</v>
      </c>
      <c r="AM49" s="14">
        <v>7.2</v>
      </c>
      <c r="AN49" s="14">
        <v>2.6</v>
      </c>
      <c r="AO49" s="14">
        <v>7</v>
      </c>
      <c r="AP49" s="14">
        <v>6.8</v>
      </c>
      <c r="AQ49" s="14">
        <v>0</v>
      </c>
      <c r="AR49" s="14">
        <v>0.2</v>
      </c>
      <c r="AS49" s="14">
        <v>9.9</v>
      </c>
      <c r="AT49" s="14">
        <v>0</v>
      </c>
      <c r="AU49" s="14">
        <v>0</v>
      </c>
      <c r="AV49" s="14">
        <v>0</v>
      </c>
      <c r="AW49" s="14">
        <v>20.5</v>
      </c>
      <c r="AX49" s="14">
        <v>0.3</v>
      </c>
      <c r="AY49" s="15">
        <v>2.8</v>
      </c>
      <c r="AZ49" s="1">
        <v>8.6</v>
      </c>
    </row>
    <row r="50" spans="1:52">
      <c r="A50" s="19">
        <v>2</v>
      </c>
      <c r="B50" s="19">
        <v>18</v>
      </c>
      <c r="C50" s="20">
        <v>49</v>
      </c>
      <c r="D50" s="16">
        <v>4</v>
      </c>
      <c r="E50" s="16">
        <v>12</v>
      </c>
      <c r="F50" s="16">
        <v>0.1</v>
      </c>
      <c r="G50" s="16">
        <v>6.5</v>
      </c>
      <c r="H50" s="16">
        <v>0.1</v>
      </c>
      <c r="I50" s="16">
        <v>2</v>
      </c>
      <c r="J50" s="16">
        <v>0.5</v>
      </c>
      <c r="K50" s="16">
        <v>12.5</v>
      </c>
      <c r="L50" s="16">
        <v>5.5</v>
      </c>
      <c r="M50" s="16">
        <v>5.2</v>
      </c>
      <c r="N50" s="16">
        <v>8.1999999999999993</v>
      </c>
      <c r="O50" s="16">
        <v>1.2</v>
      </c>
      <c r="P50" s="16">
        <v>9.9</v>
      </c>
      <c r="Q50" s="16">
        <v>10.8</v>
      </c>
      <c r="R50" s="16">
        <v>12</v>
      </c>
      <c r="S50" s="16">
        <v>0</v>
      </c>
      <c r="T50" s="16">
        <v>0.87901074490000008</v>
      </c>
      <c r="U50" s="16">
        <v>0.62611937130000006</v>
      </c>
      <c r="V50" s="16">
        <v>0</v>
      </c>
      <c r="W50" s="16">
        <v>1.5</v>
      </c>
      <c r="X50" s="16">
        <v>17.8</v>
      </c>
      <c r="Y50" s="16">
        <v>3.3</v>
      </c>
      <c r="Z50" s="16">
        <v>1.5</v>
      </c>
      <c r="AA50" s="16">
        <v>0</v>
      </c>
      <c r="AB50" s="16">
        <v>0.8</v>
      </c>
      <c r="AC50" s="16">
        <v>0</v>
      </c>
      <c r="AD50" s="16">
        <v>5.4</v>
      </c>
      <c r="AE50" s="16">
        <v>23.6</v>
      </c>
      <c r="AF50" s="16">
        <v>1.3</v>
      </c>
      <c r="AG50" s="16">
        <v>0</v>
      </c>
      <c r="AH50" s="16">
        <v>11</v>
      </c>
      <c r="AI50" s="16">
        <v>2</v>
      </c>
      <c r="AJ50" s="16">
        <v>1.4</v>
      </c>
      <c r="AK50" s="43">
        <v>9.1999999999999993</v>
      </c>
      <c r="AL50" s="16">
        <v>4.3</v>
      </c>
      <c r="AM50" s="14">
        <v>2</v>
      </c>
      <c r="AN50" s="14">
        <v>0</v>
      </c>
      <c r="AO50" s="14">
        <v>1.3</v>
      </c>
      <c r="AP50" s="14">
        <v>19.399999999999999</v>
      </c>
      <c r="AQ50" s="14">
        <v>8.6999999999999993</v>
      </c>
      <c r="AR50" s="14">
        <v>0</v>
      </c>
      <c r="AS50" s="14">
        <v>8.1</v>
      </c>
      <c r="AT50" s="14">
        <v>0.3</v>
      </c>
      <c r="AU50" s="14">
        <v>0</v>
      </c>
      <c r="AV50" s="14">
        <v>0</v>
      </c>
      <c r="AW50" s="14">
        <v>0.1</v>
      </c>
      <c r="AX50" s="14">
        <v>8.5</v>
      </c>
      <c r="AY50" s="15">
        <v>2</v>
      </c>
      <c r="AZ50" s="1">
        <v>5</v>
      </c>
    </row>
    <row r="51" spans="1:52">
      <c r="A51" s="19">
        <v>2</v>
      </c>
      <c r="B51" s="19">
        <v>19</v>
      </c>
      <c r="C51" s="20">
        <v>50</v>
      </c>
      <c r="D51" s="16">
        <v>0</v>
      </c>
      <c r="E51" s="16">
        <v>2</v>
      </c>
      <c r="F51" s="16">
        <v>4.5</v>
      </c>
      <c r="G51" s="16">
        <v>4.5</v>
      </c>
      <c r="H51" s="16">
        <v>10</v>
      </c>
      <c r="I51" s="16">
        <v>10</v>
      </c>
      <c r="J51" s="16">
        <v>1.3</v>
      </c>
      <c r="K51" s="16">
        <v>2.5</v>
      </c>
      <c r="L51" s="16">
        <v>14.3</v>
      </c>
      <c r="M51" s="16">
        <v>1.5</v>
      </c>
      <c r="N51" s="16">
        <v>9.1999999999999993</v>
      </c>
      <c r="O51" s="16">
        <v>4</v>
      </c>
      <c r="P51" s="16">
        <v>11</v>
      </c>
      <c r="Q51" s="16">
        <v>8.9</v>
      </c>
      <c r="R51" s="16">
        <v>11.9</v>
      </c>
      <c r="S51" s="16">
        <v>0</v>
      </c>
      <c r="T51" s="16">
        <v>10.277445712499999</v>
      </c>
      <c r="U51" s="16">
        <v>7.5663220067000001</v>
      </c>
      <c r="V51" s="16">
        <v>0</v>
      </c>
      <c r="W51" s="16">
        <v>14.1</v>
      </c>
      <c r="X51" s="16">
        <v>13.5</v>
      </c>
      <c r="Y51" s="16">
        <v>3.5</v>
      </c>
      <c r="Z51" s="16">
        <v>8.5</v>
      </c>
      <c r="AA51" s="16">
        <v>0</v>
      </c>
      <c r="AB51" s="16">
        <v>5.5</v>
      </c>
      <c r="AC51" s="16">
        <v>0.8</v>
      </c>
      <c r="AD51" s="16">
        <v>0</v>
      </c>
      <c r="AE51" s="16">
        <v>6.1</v>
      </c>
      <c r="AF51" s="16">
        <v>1.8</v>
      </c>
      <c r="AG51" s="16">
        <v>5.5</v>
      </c>
      <c r="AH51" s="16">
        <v>2.4</v>
      </c>
      <c r="AI51" s="16">
        <v>3.8</v>
      </c>
      <c r="AJ51" s="16">
        <v>0</v>
      </c>
      <c r="AK51" s="43">
        <v>9.1999999999999993</v>
      </c>
      <c r="AL51" s="16">
        <v>4.8</v>
      </c>
      <c r="AM51" s="14">
        <v>5.4</v>
      </c>
      <c r="AN51" s="14">
        <v>0</v>
      </c>
      <c r="AO51" s="14">
        <v>9.5</v>
      </c>
      <c r="AP51" s="14">
        <v>32</v>
      </c>
      <c r="AQ51" s="14">
        <v>6</v>
      </c>
      <c r="AR51" s="14">
        <v>13.9</v>
      </c>
      <c r="AS51" s="14">
        <v>9.8000000000000007</v>
      </c>
      <c r="AT51" s="14">
        <v>0</v>
      </c>
      <c r="AU51" s="14">
        <v>2.4</v>
      </c>
      <c r="AV51" s="14">
        <v>2.6</v>
      </c>
      <c r="AW51" s="14">
        <v>6</v>
      </c>
      <c r="AX51" s="14">
        <v>12.3</v>
      </c>
      <c r="AY51" s="15">
        <v>6.6</v>
      </c>
      <c r="AZ51" s="1">
        <v>18.3</v>
      </c>
    </row>
    <row r="52" spans="1:52">
      <c r="A52" s="19">
        <v>2</v>
      </c>
      <c r="B52" s="19">
        <v>20</v>
      </c>
      <c r="C52" s="20">
        <v>51</v>
      </c>
      <c r="D52" s="16">
        <v>1</v>
      </c>
      <c r="E52" s="16">
        <v>7.5</v>
      </c>
      <c r="F52" s="16">
        <v>1.5</v>
      </c>
      <c r="G52" s="16">
        <v>0</v>
      </c>
      <c r="H52" s="16">
        <v>9</v>
      </c>
      <c r="I52" s="16">
        <v>1</v>
      </c>
      <c r="J52" s="16">
        <v>0.8</v>
      </c>
      <c r="K52" s="16">
        <v>18</v>
      </c>
      <c r="L52" s="16">
        <v>4.5999999999999996</v>
      </c>
      <c r="M52" s="16">
        <v>2</v>
      </c>
      <c r="N52" s="16">
        <v>1.5</v>
      </c>
      <c r="O52" s="16">
        <v>0.1</v>
      </c>
      <c r="P52" s="16">
        <v>7.5</v>
      </c>
      <c r="Q52" s="16">
        <v>3</v>
      </c>
      <c r="R52" s="16">
        <v>14.8</v>
      </c>
      <c r="S52" s="16">
        <v>0</v>
      </c>
      <c r="T52" s="16">
        <v>0.2687571279</v>
      </c>
      <c r="U52" s="16">
        <v>1.3315283836999998</v>
      </c>
      <c r="V52" s="16">
        <v>0</v>
      </c>
      <c r="W52" s="16">
        <v>0</v>
      </c>
      <c r="X52" s="16">
        <v>14.3</v>
      </c>
      <c r="Y52" s="16">
        <v>6.8</v>
      </c>
      <c r="Z52" s="16">
        <v>16.5</v>
      </c>
      <c r="AA52" s="16">
        <v>0</v>
      </c>
      <c r="AB52" s="16">
        <v>1.4</v>
      </c>
      <c r="AC52" s="16">
        <v>3.1</v>
      </c>
      <c r="AD52" s="16">
        <v>0</v>
      </c>
      <c r="AE52" s="16">
        <v>7.2</v>
      </c>
      <c r="AF52" s="16">
        <v>5.8</v>
      </c>
      <c r="AG52" s="16">
        <v>4.2</v>
      </c>
      <c r="AH52" s="16">
        <v>0.4</v>
      </c>
      <c r="AI52" s="16">
        <v>0</v>
      </c>
      <c r="AJ52" s="16">
        <v>14.3</v>
      </c>
      <c r="AK52" s="43">
        <v>7</v>
      </c>
      <c r="AL52" s="16">
        <v>2.2999999999999998</v>
      </c>
      <c r="AM52" s="14">
        <v>5.8</v>
      </c>
      <c r="AN52" s="14">
        <v>2.2999999999999998</v>
      </c>
      <c r="AO52" s="14">
        <v>3</v>
      </c>
      <c r="AP52" s="14">
        <v>3.4</v>
      </c>
      <c r="AQ52" s="14">
        <v>2.8</v>
      </c>
      <c r="AR52" s="14">
        <v>8.5</v>
      </c>
      <c r="AS52" s="14">
        <v>19.7</v>
      </c>
      <c r="AT52" s="14">
        <v>0</v>
      </c>
      <c r="AU52" s="14">
        <v>1.2</v>
      </c>
      <c r="AV52" s="14">
        <v>0</v>
      </c>
      <c r="AW52" s="14">
        <v>5.0999999999999996</v>
      </c>
      <c r="AX52" s="14">
        <v>4.8</v>
      </c>
      <c r="AY52" s="15">
        <v>6.6</v>
      </c>
      <c r="AZ52" s="1">
        <v>6.3999999999999995</v>
      </c>
    </row>
    <row r="53" spans="1:52">
      <c r="A53" s="19">
        <v>2</v>
      </c>
      <c r="B53" s="19">
        <v>21</v>
      </c>
      <c r="C53" s="20">
        <v>52</v>
      </c>
      <c r="D53" s="16">
        <v>0</v>
      </c>
      <c r="E53" s="16">
        <v>18.5</v>
      </c>
      <c r="F53" s="16">
        <v>0.1</v>
      </c>
      <c r="G53" s="16">
        <v>0</v>
      </c>
      <c r="H53" s="16">
        <v>0</v>
      </c>
      <c r="I53" s="16">
        <v>0</v>
      </c>
      <c r="J53" s="16">
        <v>0.1</v>
      </c>
      <c r="K53" s="16">
        <v>13</v>
      </c>
      <c r="L53" s="16">
        <v>0</v>
      </c>
      <c r="M53" s="16">
        <v>0.6</v>
      </c>
      <c r="N53" s="16">
        <v>5.9</v>
      </c>
      <c r="O53" s="16">
        <v>5</v>
      </c>
      <c r="P53" s="16">
        <v>2.4</v>
      </c>
      <c r="Q53" s="16">
        <v>1.5</v>
      </c>
      <c r="R53" s="16">
        <v>3.5</v>
      </c>
      <c r="S53" s="16">
        <v>0</v>
      </c>
      <c r="T53" s="16">
        <v>1.1671718469000001</v>
      </c>
      <c r="U53" s="16">
        <v>0.23492714190000002</v>
      </c>
      <c r="V53" s="16">
        <v>0</v>
      </c>
      <c r="W53" s="16">
        <v>0</v>
      </c>
      <c r="X53" s="16">
        <v>2.5</v>
      </c>
      <c r="Y53" s="16">
        <v>3.5</v>
      </c>
      <c r="Z53" s="16">
        <v>1.5</v>
      </c>
      <c r="AA53" s="16">
        <v>0</v>
      </c>
      <c r="AB53" s="16">
        <v>5</v>
      </c>
      <c r="AC53" s="16">
        <v>1.6</v>
      </c>
      <c r="AD53" s="16">
        <v>14</v>
      </c>
      <c r="AE53" s="16">
        <v>7.3</v>
      </c>
      <c r="AF53" s="16">
        <v>0.5</v>
      </c>
      <c r="AG53" s="16">
        <v>0</v>
      </c>
      <c r="AH53" s="16">
        <v>0</v>
      </c>
      <c r="AI53" s="16">
        <v>7.5</v>
      </c>
      <c r="AJ53" s="16">
        <v>16.7</v>
      </c>
      <c r="AK53" s="43">
        <v>6</v>
      </c>
      <c r="AL53" s="16">
        <v>3.4</v>
      </c>
      <c r="AM53" s="14">
        <v>4.5</v>
      </c>
      <c r="AN53" s="14">
        <v>19.600000000000001</v>
      </c>
      <c r="AO53" s="14">
        <v>0</v>
      </c>
      <c r="AP53" s="14">
        <v>2.5</v>
      </c>
      <c r="AQ53" s="14">
        <v>8</v>
      </c>
      <c r="AR53" s="14">
        <v>1.3</v>
      </c>
      <c r="AS53" s="14">
        <v>3.2</v>
      </c>
      <c r="AT53" s="14">
        <v>0</v>
      </c>
      <c r="AU53" s="14">
        <v>0.6</v>
      </c>
      <c r="AV53" s="14">
        <v>4.5</v>
      </c>
      <c r="AW53" s="14">
        <v>0</v>
      </c>
      <c r="AX53" s="14">
        <v>12.2</v>
      </c>
      <c r="AY53" s="15">
        <v>9.1</v>
      </c>
      <c r="AZ53" s="1">
        <v>4.2</v>
      </c>
    </row>
    <row r="54" spans="1:52">
      <c r="A54" s="19">
        <v>2</v>
      </c>
      <c r="B54" s="19">
        <v>22</v>
      </c>
      <c r="C54" s="20">
        <v>53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1</v>
      </c>
      <c r="K54" s="16">
        <v>8</v>
      </c>
      <c r="L54" s="16">
        <v>0</v>
      </c>
      <c r="M54" s="16">
        <v>0.5</v>
      </c>
      <c r="N54" s="16">
        <v>4</v>
      </c>
      <c r="O54" s="16">
        <v>10.7</v>
      </c>
      <c r="P54" s="16">
        <v>5.7</v>
      </c>
      <c r="Q54" s="16">
        <v>3.3</v>
      </c>
      <c r="R54" s="16">
        <v>0</v>
      </c>
      <c r="S54" s="16">
        <v>0</v>
      </c>
      <c r="T54" s="16">
        <v>2.1964236671999999</v>
      </c>
      <c r="U54" s="16">
        <v>2.0022384458999998</v>
      </c>
      <c r="V54" s="16">
        <v>4</v>
      </c>
      <c r="W54" s="16">
        <v>0</v>
      </c>
      <c r="X54" s="16">
        <v>8.8000000000000007</v>
      </c>
      <c r="Y54" s="16">
        <v>9</v>
      </c>
      <c r="Z54" s="16">
        <v>0</v>
      </c>
      <c r="AA54" s="16">
        <v>0</v>
      </c>
      <c r="AB54" s="16">
        <v>0</v>
      </c>
      <c r="AC54" s="16">
        <v>0.4</v>
      </c>
      <c r="AD54" s="16">
        <v>5.4</v>
      </c>
      <c r="AE54" s="16">
        <v>3.1</v>
      </c>
      <c r="AF54" s="16">
        <v>0</v>
      </c>
      <c r="AG54" s="16">
        <v>0</v>
      </c>
      <c r="AH54" s="16">
        <v>0.3</v>
      </c>
      <c r="AI54" s="16">
        <v>0.4</v>
      </c>
      <c r="AJ54" s="16">
        <v>0.7</v>
      </c>
      <c r="AK54" s="43">
        <v>8.9</v>
      </c>
      <c r="AL54" s="16">
        <v>4</v>
      </c>
      <c r="AM54" s="14">
        <v>4.2</v>
      </c>
      <c r="AN54" s="14">
        <v>10.9</v>
      </c>
      <c r="AO54" s="14">
        <v>2.2999999999999998</v>
      </c>
      <c r="AP54" s="14">
        <v>0.5</v>
      </c>
      <c r="AQ54" s="14">
        <v>0</v>
      </c>
      <c r="AR54" s="14">
        <v>0</v>
      </c>
      <c r="AS54" s="14">
        <v>12.2</v>
      </c>
      <c r="AT54" s="14">
        <v>0</v>
      </c>
      <c r="AU54" s="14">
        <v>3.3</v>
      </c>
      <c r="AV54" s="14">
        <v>9.6999999999999993</v>
      </c>
      <c r="AW54" s="14">
        <v>10.199999999999999</v>
      </c>
      <c r="AX54" s="14">
        <v>0.1</v>
      </c>
      <c r="AY54" s="15">
        <v>7.5</v>
      </c>
      <c r="AZ54" s="1">
        <v>4.5</v>
      </c>
    </row>
    <row r="55" spans="1:52">
      <c r="A55" s="19">
        <v>2</v>
      </c>
      <c r="B55" s="19">
        <v>23</v>
      </c>
      <c r="C55" s="20">
        <v>54</v>
      </c>
      <c r="D55" s="16">
        <v>0</v>
      </c>
      <c r="E55" s="16">
        <v>4.5</v>
      </c>
      <c r="F55" s="16">
        <v>4.5</v>
      </c>
      <c r="G55" s="16">
        <v>0</v>
      </c>
      <c r="H55" s="16">
        <v>13.7</v>
      </c>
      <c r="I55" s="16">
        <v>0</v>
      </c>
      <c r="J55" s="16">
        <v>0</v>
      </c>
      <c r="K55" s="16">
        <v>6</v>
      </c>
      <c r="L55" s="16">
        <v>2</v>
      </c>
      <c r="M55" s="16">
        <v>1.8</v>
      </c>
      <c r="N55" s="16">
        <v>4.2</v>
      </c>
      <c r="O55" s="16">
        <v>5</v>
      </c>
      <c r="P55" s="16">
        <v>3.3</v>
      </c>
      <c r="Q55" s="16">
        <v>5.4</v>
      </c>
      <c r="R55" s="16">
        <v>0</v>
      </c>
      <c r="S55" s="16">
        <v>7.7</v>
      </c>
      <c r="T55" s="16">
        <v>1.4346673157000001</v>
      </c>
      <c r="U55" s="16">
        <v>5.6185476409999993</v>
      </c>
      <c r="V55" s="16">
        <v>14</v>
      </c>
      <c r="W55" s="16">
        <v>0</v>
      </c>
      <c r="X55" s="16">
        <v>21.4</v>
      </c>
      <c r="Y55" s="16">
        <v>0</v>
      </c>
      <c r="Z55" s="16">
        <v>0.4</v>
      </c>
      <c r="AA55" s="16">
        <v>1.3</v>
      </c>
      <c r="AB55" s="16">
        <v>0</v>
      </c>
      <c r="AC55" s="16">
        <v>0</v>
      </c>
      <c r="AD55" s="16">
        <v>0.9</v>
      </c>
      <c r="AE55" s="16">
        <v>0</v>
      </c>
      <c r="AF55" s="16">
        <v>0</v>
      </c>
      <c r="AG55" s="16">
        <v>0</v>
      </c>
      <c r="AH55" s="16">
        <v>0</v>
      </c>
      <c r="AI55" s="16">
        <v>1.8</v>
      </c>
      <c r="AJ55" s="16">
        <v>1.3</v>
      </c>
      <c r="AK55" s="43">
        <v>8.1999999999999993</v>
      </c>
      <c r="AL55" s="16">
        <v>12.8</v>
      </c>
      <c r="AM55" s="14">
        <v>12.2</v>
      </c>
      <c r="AN55" s="14">
        <v>0.3</v>
      </c>
      <c r="AO55" s="14">
        <v>7.6</v>
      </c>
      <c r="AP55" s="14">
        <v>14.4</v>
      </c>
      <c r="AQ55" s="14">
        <v>3</v>
      </c>
      <c r="AR55" s="14">
        <v>0</v>
      </c>
      <c r="AS55" s="14">
        <v>0.1</v>
      </c>
      <c r="AT55" s="14">
        <v>0.3</v>
      </c>
      <c r="AU55" s="14">
        <v>2.4</v>
      </c>
      <c r="AV55" s="14">
        <v>37.9</v>
      </c>
      <c r="AW55" s="14">
        <v>0.7</v>
      </c>
      <c r="AX55" s="14">
        <v>27.2</v>
      </c>
      <c r="AY55" s="15">
        <v>2.4</v>
      </c>
      <c r="AZ55" s="1">
        <v>6</v>
      </c>
    </row>
    <row r="56" spans="1:52">
      <c r="A56" s="19">
        <v>2</v>
      </c>
      <c r="B56" s="19">
        <v>24</v>
      </c>
      <c r="C56" s="20">
        <v>55</v>
      </c>
      <c r="D56" s="16">
        <v>7</v>
      </c>
      <c r="E56" s="16">
        <v>10</v>
      </c>
      <c r="F56" s="16">
        <v>1.5</v>
      </c>
      <c r="G56" s="16">
        <v>1</v>
      </c>
      <c r="H56" s="16">
        <v>2.5</v>
      </c>
      <c r="I56" s="16">
        <v>0</v>
      </c>
      <c r="J56" s="16">
        <v>0</v>
      </c>
      <c r="K56" s="16">
        <v>10.5</v>
      </c>
      <c r="L56" s="16">
        <v>1</v>
      </c>
      <c r="M56" s="16">
        <v>0</v>
      </c>
      <c r="N56" s="16">
        <v>5.3</v>
      </c>
      <c r="O56" s="16">
        <v>1.6</v>
      </c>
      <c r="P56" s="16">
        <v>0.1</v>
      </c>
      <c r="Q56" s="16">
        <v>2.8</v>
      </c>
      <c r="R56" s="16">
        <v>0</v>
      </c>
      <c r="S56" s="16">
        <v>0</v>
      </c>
      <c r="T56" s="16">
        <v>15.9786245635</v>
      </c>
      <c r="U56" s="16">
        <v>29.8225662979</v>
      </c>
      <c r="V56" s="16">
        <v>1</v>
      </c>
      <c r="W56" s="16">
        <v>0</v>
      </c>
      <c r="X56" s="16">
        <v>1.7</v>
      </c>
      <c r="Y56" s="16">
        <v>10.6</v>
      </c>
      <c r="Z56" s="16">
        <v>0</v>
      </c>
      <c r="AA56" s="16">
        <v>0</v>
      </c>
      <c r="AB56" s="16">
        <v>0</v>
      </c>
      <c r="AC56" s="16">
        <v>0.7</v>
      </c>
      <c r="AD56" s="16">
        <v>0</v>
      </c>
      <c r="AE56" s="16">
        <v>0.7</v>
      </c>
      <c r="AF56" s="16">
        <v>2.5</v>
      </c>
      <c r="AG56" s="16">
        <v>0</v>
      </c>
      <c r="AH56" s="16">
        <v>1.5</v>
      </c>
      <c r="AI56" s="16">
        <v>9.1</v>
      </c>
      <c r="AJ56" s="16">
        <v>0</v>
      </c>
      <c r="AK56" s="43">
        <v>2.6</v>
      </c>
      <c r="AL56" s="16">
        <v>0.5</v>
      </c>
      <c r="AM56" s="14">
        <v>1</v>
      </c>
      <c r="AN56" s="14">
        <v>1</v>
      </c>
      <c r="AO56" s="14">
        <v>1.2</v>
      </c>
      <c r="AP56" s="14">
        <v>7.2</v>
      </c>
      <c r="AQ56" s="14">
        <v>20.5</v>
      </c>
      <c r="AR56" s="14">
        <v>0</v>
      </c>
      <c r="AS56" s="14">
        <v>0.1</v>
      </c>
      <c r="AT56" s="14">
        <v>0.2</v>
      </c>
      <c r="AU56" s="14">
        <v>1.8</v>
      </c>
      <c r="AV56" s="14">
        <v>5.2</v>
      </c>
      <c r="AW56" s="14">
        <v>1</v>
      </c>
      <c r="AX56" s="14">
        <v>0.6</v>
      </c>
      <c r="AY56" s="15">
        <v>14.399999999999999</v>
      </c>
      <c r="AZ56" s="1">
        <v>9.3000000000000007</v>
      </c>
    </row>
    <row r="57" spans="1:52">
      <c r="A57" s="19">
        <v>2</v>
      </c>
      <c r="B57" s="19">
        <v>25</v>
      </c>
      <c r="C57" s="20">
        <v>56</v>
      </c>
      <c r="D57" s="16">
        <v>0</v>
      </c>
      <c r="E57" s="16">
        <v>2.5</v>
      </c>
      <c r="F57" s="16">
        <v>28</v>
      </c>
      <c r="G57" s="16">
        <v>1</v>
      </c>
      <c r="H57" s="16">
        <v>3.6</v>
      </c>
      <c r="I57" s="16">
        <v>0</v>
      </c>
      <c r="J57" s="16">
        <v>0</v>
      </c>
      <c r="K57" s="16">
        <v>2.5</v>
      </c>
      <c r="L57" s="16">
        <v>8</v>
      </c>
      <c r="M57" s="16">
        <v>5.2</v>
      </c>
      <c r="N57" s="16">
        <v>22.8</v>
      </c>
      <c r="O57" s="16">
        <v>6.2</v>
      </c>
      <c r="P57" s="16">
        <v>0</v>
      </c>
      <c r="Q57" s="16">
        <v>0.1</v>
      </c>
      <c r="R57" s="16">
        <v>10</v>
      </c>
      <c r="S57" s="16">
        <v>0</v>
      </c>
      <c r="T57" s="16">
        <v>2.0003296348999999</v>
      </c>
      <c r="U57" s="16">
        <v>1.0145528919</v>
      </c>
      <c r="V57" s="16">
        <v>2</v>
      </c>
      <c r="W57" s="16">
        <v>0</v>
      </c>
      <c r="X57" s="16">
        <v>4.9000000000000004</v>
      </c>
      <c r="Y57" s="16">
        <v>0</v>
      </c>
      <c r="Z57" s="16">
        <v>4.5</v>
      </c>
      <c r="AA57" s="16">
        <v>0.2</v>
      </c>
      <c r="AB57" s="16">
        <v>0</v>
      </c>
      <c r="AC57" s="16">
        <v>15.8</v>
      </c>
      <c r="AD57" s="16">
        <v>0</v>
      </c>
      <c r="AE57" s="16">
        <v>0</v>
      </c>
      <c r="AF57" s="16">
        <v>0.3</v>
      </c>
      <c r="AG57" s="16">
        <v>8</v>
      </c>
      <c r="AH57" s="16">
        <v>0</v>
      </c>
      <c r="AI57" s="16">
        <v>2.4</v>
      </c>
      <c r="AJ57" s="16">
        <v>4.9000000000000004</v>
      </c>
      <c r="AK57" s="43">
        <v>0</v>
      </c>
      <c r="AL57" s="16">
        <v>0</v>
      </c>
      <c r="AM57" s="14">
        <v>10.3</v>
      </c>
      <c r="AN57" s="14">
        <v>42.4</v>
      </c>
      <c r="AO57" s="14">
        <v>1.7</v>
      </c>
      <c r="AP57" s="14">
        <v>1.2</v>
      </c>
      <c r="AQ57" s="14">
        <v>0.6</v>
      </c>
      <c r="AR57" s="14">
        <v>0</v>
      </c>
      <c r="AS57" s="14">
        <v>0</v>
      </c>
      <c r="AT57" s="14">
        <v>0</v>
      </c>
      <c r="AU57" s="14">
        <v>2.9</v>
      </c>
      <c r="AV57" s="14">
        <v>4.8</v>
      </c>
      <c r="AW57" s="14">
        <v>4.5999999999999996</v>
      </c>
      <c r="AX57" s="14">
        <v>0.6</v>
      </c>
      <c r="AY57" s="15">
        <v>1.5</v>
      </c>
      <c r="AZ57" s="1">
        <v>1</v>
      </c>
    </row>
    <row r="58" spans="1:52">
      <c r="A58" s="19">
        <v>2</v>
      </c>
      <c r="B58" s="19">
        <v>26</v>
      </c>
      <c r="C58" s="20">
        <v>57</v>
      </c>
      <c r="D58" s="16">
        <v>0</v>
      </c>
      <c r="E58" s="16">
        <v>0</v>
      </c>
      <c r="F58" s="16">
        <v>3.5</v>
      </c>
      <c r="G58" s="16">
        <v>16</v>
      </c>
      <c r="H58" s="16">
        <v>9.5</v>
      </c>
      <c r="I58" s="16">
        <v>0</v>
      </c>
      <c r="J58" s="16">
        <v>0</v>
      </c>
      <c r="K58" s="16">
        <v>5</v>
      </c>
      <c r="L58" s="16">
        <v>4</v>
      </c>
      <c r="M58" s="16">
        <v>5.5</v>
      </c>
      <c r="N58" s="16">
        <v>15.4</v>
      </c>
      <c r="O58" s="16">
        <v>15.4</v>
      </c>
      <c r="P58" s="16">
        <v>0</v>
      </c>
      <c r="Q58" s="16">
        <v>2</v>
      </c>
      <c r="R58" s="16">
        <v>10</v>
      </c>
      <c r="S58" s="16">
        <v>0</v>
      </c>
      <c r="T58" s="16">
        <v>5.539474931</v>
      </c>
      <c r="U58" s="16">
        <v>10.6044829381</v>
      </c>
      <c r="V58" s="16">
        <v>0.1</v>
      </c>
      <c r="W58" s="16">
        <v>0</v>
      </c>
      <c r="X58" s="16">
        <v>7</v>
      </c>
      <c r="Y58" s="16">
        <v>1.3</v>
      </c>
      <c r="Z58" s="16">
        <v>1.2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2.1</v>
      </c>
      <c r="AG58" s="16">
        <v>11</v>
      </c>
      <c r="AH58" s="16">
        <v>1.7</v>
      </c>
      <c r="AI58" s="16">
        <v>25</v>
      </c>
      <c r="AJ58" s="16">
        <v>4.0999999999999996</v>
      </c>
      <c r="AK58" s="43">
        <v>0</v>
      </c>
      <c r="AL58" s="16">
        <v>0</v>
      </c>
      <c r="AM58" s="14">
        <v>3.4</v>
      </c>
      <c r="AN58" s="14">
        <v>3.1</v>
      </c>
      <c r="AO58" s="14">
        <v>1</v>
      </c>
      <c r="AP58" s="14">
        <v>1.8</v>
      </c>
      <c r="AQ58" s="14">
        <v>4</v>
      </c>
      <c r="AR58" s="14">
        <v>0</v>
      </c>
      <c r="AS58" s="14">
        <v>1.5</v>
      </c>
      <c r="AT58" s="14">
        <v>0</v>
      </c>
      <c r="AU58" s="14">
        <v>0.2</v>
      </c>
      <c r="AV58" s="14">
        <v>1.7</v>
      </c>
      <c r="AW58" s="14">
        <v>3.4</v>
      </c>
      <c r="AX58" s="14">
        <v>1</v>
      </c>
      <c r="AY58" s="15">
        <v>7.9</v>
      </c>
      <c r="AZ58" s="1">
        <v>0</v>
      </c>
    </row>
    <row r="59" spans="1:52">
      <c r="A59" s="19">
        <v>2</v>
      </c>
      <c r="B59" s="19">
        <v>27</v>
      </c>
      <c r="C59" s="20">
        <v>58</v>
      </c>
      <c r="D59" s="16">
        <v>0</v>
      </c>
      <c r="E59" s="16">
        <v>3</v>
      </c>
      <c r="F59" s="16">
        <v>0</v>
      </c>
      <c r="G59" s="16">
        <v>9</v>
      </c>
      <c r="H59" s="16">
        <v>0</v>
      </c>
      <c r="I59" s="16">
        <v>4.2</v>
      </c>
      <c r="J59" s="16">
        <v>0</v>
      </c>
      <c r="K59" s="16">
        <v>10</v>
      </c>
      <c r="L59" s="16">
        <v>2.5</v>
      </c>
      <c r="M59" s="16">
        <v>2.5</v>
      </c>
      <c r="N59" s="16">
        <v>17.3</v>
      </c>
      <c r="O59" s="16">
        <v>0</v>
      </c>
      <c r="P59" s="16">
        <v>0</v>
      </c>
      <c r="Q59" s="16">
        <v>0</v>
      </c>
      <c r="R59" s="16">
        <v>5.7</v>
      </c>
      <c r="S59" s="16">
        <v>10.4</v>
      </c>
      <c r="T59" s="16">
        <v>0.92954978919999998</v>
      </c>
      <c r="U59" s="16">
        <v>1.1619530060000001</v>
      </c>
      <c r="V59" s="16">
        <v>0.6</v>
      </c>
      <c r="W59" s="16">
        <v>0</v>
      </c>
      <c r="X59" s="16">
        <v>2</v>
      </c>
      <c r="Y59" s="16">
        <v>2.2999999999999998</v>
      </c>
      <c r="Z59" s="16">
        <v>5.5</v>
      </c>
      <c r="AA59" s="16">
        <v>3.5</v>
      </c>
      <c r="AB59" s="16">
        <v>1</v>
      </c>
      <c r="AC59" s="16">
        <v>0</v>
      </c>
      <c r="AD59" s="16">
        <v>6.7</v>
      </c>
      <c r="AE59" s="16">
        <v>0</v>
      </c>
      <c r="AF59" s="16">
        <v>0.3</v>
      </c>
      <c r="AG59" s="16">
        <v>10.4</v>
      </c>
      <c r="AH59" s="16">
        <v>0</v>
      </c>
      <c r="AI59" s="16">
        <v>6.9</v>
      </c>
      <c r="AJ59" s="16">
        <v>0.4</v>
      </c>
      <c r="AK59" s="43">
        <v>0</v>
      </c>
      <c r="AL59" s="16">
        <v>0</v>
      </c>
      <c r="AM59" s="14">
        <v>7.6</v>
      </c>
      <c r="AN59" s="14">
        <v>2.2999999999999998</v>
      </c>
      <c r="AO59" s="14">
        <v>0</v>
      </c>
      <c r="AP59" s="14">
        <v>2</v>
      </c>
      <c r="AQ59" s="14">
        <v>0.6</v>
      </c>
      <c r="AR59" s="14">
        <v>0</v>
      </c>
      <c r="AS59" s="14">
        <v>0</v>
      </c>
      <c r="AT59" s="14">
        <v>2.4</v>
      </c>
      <c r="AU59" s="14">
        <v>0</v>
      </c>
      <c r="AV59" s="14">
        <v>4.8</v>
      </c>
      <c r="AW59" s="14">
        <v>2.5</v>
      </c>
      <c r="AX59" s="14">
        <v>4</v>
      </c>
      <c r="AY59" s="15">
        <v>2</v>
      </c>
      <c r="AZ59" s="1">
        <v>2.8</v>
      </c>
    </row>
    <row r="60" spans="1:52">
      <c r="A60" s="19">
        <v>2</v>
      </c>
      <c r="B60" s="19">
        <v>28</v>
      </c>
      <c r="C60" s="20">
        <v>59</v>
      </c>
      <c r="D60" s="16">
        <v>0</v>
      </c>
      <c r="E60" s="16">
        <v>0</v>
      </c>
      <c r="F60" s="16">
        <v>2.5</v>
      </c>
      <c r="G60" s="16">
        <v>32</v>
      </c>
      <c r="H60" s="16">
        <v>0.8</v>
      </c>
      <c r="I60" s="16">
        <v>0</v>
      </c>
      <c r="J60" s="16">
        <v>1</v>
      </c>
      <c r="K60" s="16">
        <v>31</v>
      </c>
      <c r="L60" s="16">
        <v>5.5</v>
      </c>
      <c r="M60" s="16">
        <v>13</v>
      </c>
      <c r="N60" s="16">
        <v>12</v>
      </c>
      <c r="O60" s="16">
        <v>0</v>
      </c>
      <c r="P60" s="16">
        <v>0</v>
      </c>
      <c r="Q60" s="16">
        <v>1.5</v>
      </c>
      <c r="R60" s="16">
        <v>5</v>
      </c>
      <c r="S60" s="16">
        <v>0</v>
      </c>
      <c r="T60" s="16">
        <v>0</v>
      </c>
      <c r="U60" s="16">
        <v>0.9514204892</v>
      </c>
      <c r="V60" s="16">
        <v>0</v>
      </c>
      <c r="W60" s="16">
        <v>0</v>
      </c>
      <c r="X60" s="16">
        <v>8.4</v>
      </c>
      <c r="Y60" s="16">
        <v>0</v>
      </c>
      <c r="Z60" s="16">
        <v>18.600000000000001</v>
      </c>
      <c r="AA60" s="16">
        <v>0</v>
      </c>
      <c r="AB60" s="16">
        <v>0.3</v>
      </c>
      <c r="AC60" s="16">
        <v>9.8000000000000007</v>
      </c>
      <c r="AD60" s="16">
        <v>0</v>
      </c>
      <c r="AE60" s="16">
        <v>5.6</v>
      </c>
      <c r="AF60" s="16">
        <v>0</v>
      </c>
      <c r="AG60" s="16">
        <v>0</v>
      </c>
      <c r="AH60" s="16">
        <v>0.3</v>
      </c>
      <c r="AI60" s="16">
        <v>0.8</v>
      </c>
      <c r="AJ60" s="16">
        <v>0</v>
      </c>
      <c r="AK60" s="43">
        <v>13.6</v>
      </c>
      <c r="AL60" s="16">
        <v>11.5</v>
      </c>
      <c r="AM60" s="14">
        <v>4.2</v>
      </c>
      <c r="AN60" s="14">
        <v>2.7</v>
      </c>
      <c r="AO60" s="14">
        <v>3.6</v>
      </c>
      <c r="AP60" s="14">
        <v>2.8</v>
      </c>
      <c r="AQ60" s="14">
        <v>6.7</v>
      </c>
      <c r="AR60" s="14">
        <v>0</v>
      </c>
      <c r="AS60" s="14">
        <v>2.5</v>
      </c>
      <c r="AT60" s="14">
        <v>0.9</v>
      </c>
      <c r="AU60" s="14">
        <v>0</v>
      </c>
      <c r="AV60" s="14">
        <v>9.9</v>
      </c>
      <c r="AW60" s="14">
        <v>2</v>
      </c>
      <c r="AX60" s="14">
        <v>4.3</v>
      </c>
      <c r="AY60" s="15">
        <v>7.6</v>
      </c>
      <c r="AZ60" s="1">
        <v>0</v>
      </c>
    </row>
    <row r="61" spans="1:52">
      <c r="A61" s="19">
        <v>2</v>
      </c>
      <c r="B61" s="19">
        <v>29</v>
      </c>
      <c r="C61" s="20">
        <v>60</v>
      </c>
      <c r="D61" s="16">
        <v>2.4</v>
      </c>
      <c r="E61" s="16"/>
      <c r="F61" s="16"/>
      <c r="G61" s="16"/>
      <c r="H61" s="16">
        <v>0</v>
      </c>
      <c r="I61" s="16"/>
      <c r="J61" s="16"/>
      <c r="K61" s="16"/>
      <c r="L61" s="16">
        <v>0</v>
      </c>
      <c r="M61" s="16"/>
      <c r="N61" s="16"/>
      <c r="O61" s="16"/>
      <c r="P61" s="16">
        <v>6.5</v>
      </c>
      <c r="Q61" s="16"/>
      <c r="R61" s="16"/>
      <c r="S61" s="16"/>
      <c r="T61" s="16">
        <v>0</v>
      </c>
      <c r="U61" s="16"/>
      <c r="V61" s="16"/>
      <c r="W61" s="16"/>
      <c r="X61" s="16">
        <v>0</v>
      </c>
      <c r="Y61" s="16"/>
      <c r="Z61" s="16"/>
      <c r="AA61" s="16"/>
      <c r="AB61" s="16">
        <v>0.4</v>
      </c>
      <c r="AC61" s="16"/>
      <c r="AD61" s="16"/>
      <c r="AE61" s="16"/>
      <c r="AF61" s="16">
        <v>19.5</v>
      </c>
      <c r="AG61" s="16"/>
      <c r="AH61" s="16"/>
      <c r="AI61" s="16"/>
      <c r="AJ61" s="16">
        <v>1.2</v>
      </c>
      <c r="AK61" s="43"/>
      <c r="AL61" s="16"/>
      <c r="AM61" s="14"/>
      <c r="AN61" s="14">
        <v>5.9</v>
      </c>
      <c r="AO61" s="14"/>
      <c r="AP61" s="14"/>
      <c r="AQ61" s="14"/>
      <c r="AR61" s="14">
        <v>0</v>
      </c>
      <c r="AS61" s="14"/>
      <c r="AT61" s="14"/>
      <c r="AU61" s="14"/>
      <c r="AV61" s="14">
        <v>6.2</v>
      </c>
      <c r="AW61" s="14"/>
      <c r="AX61" s="14"/>
      <c r="AY61" s="15"/>
      <c r="AZ61" s="1">
        <v>6.2</v>
      </c>
    </row>
    <row r="62" spans="1:52">
      <c r="A62" s="19">
        <v>3</v>
      </c>
      <c r="B62" s="19">
        <v>1</v>
      </c>
      <c r="C62" s="20">
        <v>61</v>
      </c>
      <c r="D62" s="43">
        <v>11</v>
      </c>
      <c r="E62" s="43">
        <v>11</v>
      </c>
      <c r="F62" s="16">
        <v>2.5</v>
      </c>
      <c r="G62" s="16">
        <v>4</v>
      </c>
      <c r="H62" s="16">
        <v>0</v>
      </c>
      <c r="I62" s="16">
        <v>3.5</v>
      </c>
      <c r="J62" s="16">
        <v>0</v>
      </c>
      <c r="K62" s="16">
        <v>0</v>
      </c>
      <c r="L62" s="16">
        <v>0</v>
      </c>
      <c r="M62" s="16">
        <v>11.5</v>
      </c>
      <c r="N62" s="16">
        <v>3.5</v>
      </c>
      <c r="O62" s="16">
        <v>0</v>
      </c>
      <c r="P62" s="16">
        <v>1.7</v>
      </c>
      <c r="Q62" s="16">
        <v>0.1</v>
      </c>
      <c r="R62" s="16">
        <v>0</v>
      </c>
      <c r="S62" s="16">
        <v>0</v>
      </c>
      <c r="T62" s="16">
        <v>9.8960045999999996E-2</v>
      </c>
      <c r="U62" s="16">
        <v>2.8242802518999999</v>
      </c>
      <c r="V62" s="16">
        <v>32</v>
      </c>
      <c r="W62" s="16">
        <v>0</v>
      </c>
      <c r="X62" s="16">
        <v>4.8</v>
      </c>
      <c r="Y62" s="16">
        <v>8.1999999999999993</v>
      </c>
      <c r="Z62" s="16">
        <v>0.4</v>
      </c>
      <c r="AA62" s="16">
        <v>10</v>
      </c>
      <c r="AB62" s="16">
        <v>0.5</v>
      </c>
      <c r="AC62" s="16">
        <v>0.2</v>
      </c>
      <c r="AD62" s="16">
        <v>0</v>
      </c>
      <c r="AE62" s="16">
        <v>0</v>
      </c>
      <c r="AF62" s="16">
        <v>11.6</v>
      </c>
      <c r="AG62" s="16">
        <v>18.100000000000001</v>
      </c>
      <c r="AH62" s="16">
        <v>11.6</v>
      </c>
      <c r="AI62" s="16">
        <v>1.6</v>
      </c>
      <c r="AJ62" s="16">
        <v>0</v>
      </c>
      <c r="AK62" s="43">
        <v>8.1999999999999993</v>
      </c>
      <c r="AL62" s="16">
        <v>1</v>
      </c>
      <c r="AM62" s="14">
        <v>1.6</v>
      </c>
      <c r="AN62" s="14">
        <v>1.5</v>
      </c>
      <c r="AO62" s="14">
        <v>1.1000000000000001</v>
      </c>
      <c r="AP62" s="14">
        <v>5.9</v>
      </c>
      <c r="AQ62" s="14">
        <v>2.9</v>
      </c>
      <c r="AR62" s="14">
        <v>0</v>
      </c>
      <c r="AS62" s="14">
        <v>14.6</v>
      </c>
      <c r="AT62" s="14">
        <v>2.6</v>
      </c>
      <c r="AU62" s="14">
        <v>16.2</v>
      </c>
      <c r="AV62" s="14">
        <v>1.9</v>
      </c>
      <c r="AW62" s="14">
        <v>0.8</v>
      </c>
      <c r="AX62" s="14">
        <v>3.2</v>
      </c>
      <c r="AY62" s="15">
        <v>0.1</v>
      </c>
      <c r="AZ62" s="1">
        <v>5.8</v>
      </c>
    </row>
    <row r="63" spans="1:52">
      <c r="A63" s="19">
        <v>3</v>
      </c>
      <c r="B63" s="19">
        <v>2</v>
      </c>
      <c r="C63" s="20">
        <v>62</v>
      </c>
      <c r="D63" s="43">
        <v>1</v>
      </c>
      <c r="E63" s="43">
        <v>1</v>
      </c>
      <c r="F63" s="16">
        <v>5</v>
      </c>
      <c r="G63" s="16">
        <v>1.5</v>
      </c>
      <c r="H63" s="16">
        <v>1</v>
      </c>
      <c r="I63" s="16">
        <v>2.5</v>
      </c>
      <c r="J63" s="16">
        <v>14</v>
      </c>
      <c r="K63" s="16">
        <v>0</v>
      </c>
      <c r="L63" s="16">
        <v>0.3</v>
      </c>
      <c r="M63" s="16">
        <v>10.7</v>
      </c>
      <c r="N63" s="16">
        <v>3.6</v>
      </c>
      <c r="O63" s="16">
        <v>0</v>
      </c>
      <c r="P63" s="16">
        <v>2</v>
      </c>
      <c r="Q63" s="16">
        <v>8.5</v>
      </c>
      <c r="R63" s="16">
        <v>0</v>
      </c>
      <c r="S63" s="16">
        <v>1</v>
      </c>
      <c r="T63" s="16">
        <v>1.4779200819</v>
      </c>
      <c r="U63" s="16">
        <v>8.4652500220999993</v>
      </c>
      <c r="V63" s="16">
        <v>7</v>
      </c>
      <c r="W63" s="16">
        <v>0</v>
      </c>
      <c r="X63" s="16">
        <v>11.1</v>
      </c>
      <c r="Y63" s="16">
        <v>1.8</v>
      </c>
      <c r="Z63" s="16">
        <v>7.5</v>
      </c>
      <c r="AA63" s="16">
        <v>1.2</v>
      </c>
      <c r="AB63" s="16">
        <v>1.8</v>
      </c>
      <c r="AC63" s="16">
        <v>0.4</v>
      </c>
      <c r="AD63" s="16">
        <v>0</v>
      </c>
      <c r="AE63" s="16">
        <v>0</v>
      </c>
      <c r="AF63" s="16">
        <v>2.1</v>
      </c>
      <c r="AG63" s="16">
        <v>2.9</v>
      </c>
      <c r="AH63" s="16">
        <v>1.3</v>
      </c>
      <c r="AI63" s="16">
        <v>3</v>
      </c>
      <c r="AJ63" s="16">
        <v>0.2</v>
      </c>
      <c r="AK63" s="43">
        <v>4.0999999999999996</v>
      </c>
      <c r="AL63" s="16">
        <v>0</v>
      </c>
      <c r="AM63" s="14">
        <v>6.2</v>
      </c>
      <c r="AN63" s="14">
        <v>0.8</v>
      </c>
      <c r="AO63" s="14">
        <v>2.1</v>
      </c>
      <c r="AP63" s="14">
        <v>3.8</v>
      </c>
      <c r="AQ63" s="14">
        <v>3.9</v>
      </c>
      <c r="AR63" s="14">
        <v>0</v>
      </c>
      <c r="AS63" s="14">
        <v>1.8</v>
      </c>
      <c r="AT63" s="14">
        <v>2.2000000000000002</v>
      </c>
      <c r="AU63" s="14">
        <v>4.9000000000000004</v>
      </c>
      <c r="AV63" s="14">
        <v>0</v>
      </c>
      <c r="AW63" s="14">
        <v>0.3</v>
      </c>
      <c r="AX63" s="14">
        <v>6.8</v>
      </c>
      <c r="AY63" s="15">
        <v>3.6</v>
      </c>
      <c r="AZ63" s="1">
        <v>12.899999999999999</v>
      </c>
    </row>
    <row r="64" spans="1:52">
      <c r="A64" s="19">
        <v>3</v>
      </c>
      <c r="B64" s="19">
        <v>3</v>
      </c>
      <c r="C64" s="20">
        <v>63</v>
      </c>
      <c r="D64" s="43">
        <v>0</v>
      </c>
      <c r="E64" s="43">
        <v>0</v>
      </c>
      <c r="F64" s="16">
        <v>0.1</v>
      </c>
      <c r="G64" s="16">
        <v>15</v>
      </c>
      <c r="H64" s="16">
        <v>4</v>
      </c>
      <c r="I64" s="16">
        <v>4</v>
      </c>
      <c r="J64" s="16">
        <v>14</v>
      </c>
      <c r="K64" s="16">
        <v>0</v>
      </c>
      <c r="L64" s="16">
        <v>0.1</v>
      </c>
      <c r="M64" s="16">
        <v>3.2</v>
      </c>
      <c r="N64" s="16">
        <v>0.3</v>
      </c>
      <c r="O64" s="16">
        <v>0</v>
      </c>
      <c r="P64" s="16">
        <v>5.2</v>
      </c>
      <c r="Q64" s="16">
        <v>6.8</v>
      </c>
      <c r="R64" s="16">
        <v>0</v>
      </c>
      <c r="S64" s="16">
        <v>0</v>
      </c>
      <c r="T64" s="16">
        <v>13.0479067166</v>
      </c>
      <c r="U64" s="16">
        <v>0.30676599989999997</v>
      </c>
      <c r="V64" s="16">
        <v>5</v>
      </c>
      <c r="W64" s="16">
        <v>0.1</v>
      </c>
      <c r="X64" s="16">
        <v>12.6</v>
      </c>
      <c r="Y64" s="16">
        <v>0</v>
      </c>
      <c r="Z64" s="16">
        <v>8</v>
      </c>
      <c r="AA64" s="16">
        <v>4.5</v>
      </c>
      <c r="AB64" s="16">
        <v>1.2</v>
      </c>
      <c r="AC64" s="16">
        <v>1.4</v>
      </c>
      <c r="AD64" s="16">
        <v>0</v>
      </c>
      <c r="AE64" s="16">
        <v>4.5</v>
      </c>
      <c r="AF64" s="16">
        <v>0</v>
      </c>
      <c r="AG64" s="16">
        <v>5.4</v>
      </c>
      <c r="AH64" s="16">
        <v>0</v>
      </c>
      <c r="AI64" s="16">
        <v>0</v>
      </c>
      <c r="AJ64" s="16">
        <v>0.2</v>
      </c>
      <c r="AK64" s="43">
        <v>23.2</v>
      </c>
      <c r="AL64" s="16">
        <v>0</v>
      </c>
      <c r="AM64" s="14">
        <v>10</v>
      </c>
      <c r="AN64" s="14">
        <v>0.5</v>
      </c>
      <c r="AO64" s="14">
        <v>11.3</v>
      </c>
      <c r="AP64" s="14">
        <v>2</v>
      </c>
      <c r="AQ64" s="14">
        <v>0</v>
      </c>
      <c r="AR64" s="14">
        <v>0</v>
      </c>
      <c r="AS64" s="14">
        <v>1</v>
      </c>
      <c r="AT64" s="14">
        <v>12.2</v>
      </c>
      <c r="AU64" s="14">
        <v>19.600000000000001</v>
      </c>
      <c r="AV64" s="14">
        <v>12.6</v>
      </c>
      <c r="AW64" s="14">
        <v>5</v>
      </c>
      <c r="AX64" s="14">
        <v>1.7</v>
      </c>
      <c r="AY64" s="15">
        <v>2.9</v>
      </c>
      <c r="AZ64" s="1">
        <v>9.8000000000000007</v>
      </c>
    </row>
    <row r="65" spans="1:52">
      <c r="A65" s="19">
        <v>3</v>
      </c>
      <c r="B65" s="19">
        <v>4</v>
      </c>
      <c r="C65" s="20">
        <v>64</v>
      </c>
      <c r="D65" s="43">
        <v>4</v>
      </c>
      <c r="E65" s="43">
        <v>4</v>
      </c>
      <c r="F65" s="16">
        <v>22.5</v>
      </c>
      <c r="G65" s="16">
        <v>1</v>
      </c>
      <c r="H65" s="16">
        <v>9.5</v>
      </c>
      <c r="I65" s="16">
        <v>1</v>
      </c>
      <c r="J65" s="16">
        <v>2.2000000000000002</v>
      </c>
      <c r="K65" s="16">
        <v>0</v>
      </c>
      <c r="L65" s="16">
        <v>0</v>
      </c>
      <c r="M65" s="16">
        <v>2.5</v>
      </c>
      <c r="N65" s="16">
        <v>2.2000000000000002</v>
      </c>
      <c r="O65" s="16">
        <v>3.5</v>
      </c>
      <c r="P65" s="16">
        <v>0.8</v>
      </c>
      <c r="Q65" s="16">
        <v>0.8</v>
      </c>
      <c r="R65" s="16">
        <v>0</v>
      </c>
      <c r="S65" s="16">
        <v>10.8</v>
      </c>
      <c r="T65" s="16">
        <v>6.9818397873000002</v>
      </c>
      <c r="U65" s="16">
        <v>1.4003868286999999</v>
      </c>
      <c r="V65" s="16">
        <v>32</v>
      </c>
      <c r="W65" s="16">
        <v>2.7</v>
      </c>
      <c r="X65" s="16">
        <v>5.5</v>
      </c>
      <c r="Y65" s="16">
        <v>0</v>
      </c>
      <c r="Z65" s="16">
        <v>3</v>
      </c>
      <c r="AA65" s="16">
        <v>0</v>
      </c>
      <c r="AB65" s="16">
        <v>4</v>
      </c>
      <c r="AC65" s="16">
        <v>4</v>
      </c>
      <c r="AD65" s="16">
        <v>0</v>
      </c>
      <c r="AE65" s="16">
        <v>0</v>
      </c>
      <c r="AF65" s="16">
        <v>0</v>
      </c>
      <c r="AG65" s="16">
        <v>1.1000000000000001</v>
      </c>
      <c r="AH65" s="16">
        <v>7</v>
      </c>
      <c r="AI65" s="16">
        <v>0</v>
      </c>
      <c r="AJ65" s="16">
        <v>0</v>
      </c>
      <c r="AK65" s="43">
        <v>14</v>
      </c>
      <c r="AL65" s="16">
        <v>0</v>
      </c>
      <c r="AM65" s="14">
        <v>6.8</v>
      </c>
      <c r="AN65" s="14">
        <v>4.3</v>
      </c>
      <c r="AO65" s="14">
        <v>3.5</v>
      </c>
      <c r="AP65" s="14">
        <v>2.2000000000000002</v>
      </c>
      <c r="AQ65" s="14">
        <v>35</v>
      </c>
      <c r="AR65" s="14">
        <v>0</v>
      </c>
      <c r="AS65" s="14">
        <v>0</v>
      </c>
      <c r="AT65" s="14">
        <v>0.1</v>
      </c>
      <c r="AU65" s="14">
        <v>4.7</v>
      </c>
      <c r="AV65" s="14">
        <v>0.2</v>
      </c>
      <c r="AW65" s="14">
        <v>4.5</v>
      </c>
      <c r="AX65" s="14">
        <v>1</v>
      </c>
      <c r="AY65" s="15">
        <v>29</v>
      </c>
      <c r="AZ65" s="1">
        <v>3.4000000000000004</v>
      </c>
    </row>
    <row r="66" spans="1:52">
      <c r="A66" s="19">
        <v>3</v>
      </c>
      <c r="B66" s="19">
        <v>5</v>
      </c>
      <c r="C66" s="20">
        <v>65</v>
      </c>
      <c r="D66" s="43">
        <v>25</v>
      </c>
      <c r="E66" s="43">
        <v>25</v>
      </c>
      <c r="F66" s="16">
        <v>0.1</v>
      </c>
      <c r="G66" s="16">
        <v>0</v>
      </c>
      <c r="H66" s="16">
        <v>2.5</v>
      </c>
      <c r="I66" s="16">
        <v>0</v>
      </c>
      <c r="J66" s="16">
        <v>2.5</v>
      </c>
      <c r="K66" s="16">
        <v>0</v>
      </c>
      <c r="L66" s="16">
        <v>0</v>
      </c>
      <c r="M66" s="16">
        <v>2.5</v>
      </c>
      <c r="N66" s="16">
        <v>3</v>
      </c>
      <c r="O66" s="16">
        <v>4.2</v>
      </c>
      <c r="P66" s="16">
        <v>0</v>
      </c>
      <c r="Q66" s="16">
        <v>2</v>
      </c>
      <c r="R66" s="16">
        <v>4.2</v>
      </c>
      <c r="S66" s="16">
        <v>3.9</v>
      </c>
      <c r="T66" s="16">
        <v>7.1060818820999998</v>
      </c>
      <c r="U66" s="16">
        <v>1.7593087009999997</v>
      </c>
      <c r="V66" s="16">
        <v>20</v>
      </c>
      <c r="W66" s="16">
        <v>0.2</v>
      </c>
      <c r="X66" s="16">
        <v>8.4</v>
      </c>
      <c r="Y66" s="16">
        <v>6.5</v>
      </c>
      <c r="Z66" s="16">
        <v>13.5</v>
      </c>
      <c r="AA66" s="16">
        <v>0</v>
      </c>
      <c r="AB66" s="16">
        <v>8</v>
      </c>
      <c r="AC66" s="16">
        <v>2.2000000000000002</v>
      </c>
      <c r="AD66" s="16">
        <v>0</v>
      </c>
      <c r="AE66" s="16">
        <v>0.9</v>
      </c>
      <c r="AF66" s="16">
        <v>4</v>
      </c>
      <c r="AG66" s="16">
        <v>18.8</v>
      </c>
      <c r="AH66" s="16">
        <v>1</v>
      </c>
      <c r="AI66" s="16">
        <v>0</v>
      </c>
      <c r="AJ66" s="16">
        <v>0</v>
      </c>
      <c r="AK66" s="43">
        <v>23.6</v>
      </c>
      <c r="AL66" s="16">
        <v>0</v>
      </c>
      <c r="AM66" s="14">
        <v>0.1</v>
      </c>
      <c r="AN66" s="14">
        <v>3.2</v>
      </c>
      <c r="AO66" s="14">
        <v>0.2</v>
      </c>
      <c r="AP66" s="14">
        <v>2.4</v>
      </c>
      <c r="AQ66" s="14">
        <v>0.6</v>
      </c>
      <c r="AR66" s="14">
        <v>0</v>
      </c>
      <c r="AS66" s="14">
        <v>0</v>
      </c>
      <c r="AT66" s="14">
        <v>0</v>
      </c>
      <c r="AU66" s="14">
        <v>4</v>
      </c>
      <c r="AV66" s="14">
        <v>0.1</v>
      </c>
      <c r="AW66" s="14">
        <v>1.7</v>
      </c>
      <c r="AX66" s="14">
        <v>4.7</v>
      </c>
      <c r="AY66" s="15">
        <v>10.100000000000001</v>
      </c>
      <c r="AZ66" s="1">
        <v>13.600000000000001</v>
      </c>
    </row>
    <row r="67" spans="1:52">
      <c r="A67" s="19">
        <v>3</v>
      </c>
      <c r="B67" s="19">
        <v>6</v>
      </c>
      <c r="C67" s="20">
        <v>66</v>
      </c>
      <c r="D67" s="43">
        <v>9.1</v>
      </c>
      <c r="E67" s="43">
        <v>9.1</v>
      </c>
      <c r="F67" s="16">
        <v>3.5</v>
      </c>
      <c r="G67" s="16">
        <v>0</v>
      </c>
      <c r="H67" s="16">
        <v>0.1</v>
      </c>
      <c r="I67" s="16">
        <v>1.2</v>
      </c>
      <c r="J67" s="16">
        <v>4</v>
      </c>
      <c r="K67" s="16">
        <v>0</v>
      </c>
      <c r="L67" s="16">
        <v>0</v>
      </c>
      <c r="M67" s="16">
        <v>13.8</v>
      </c>
      <c r="N67" s="16">
        <v>1.6</v>
      </c>
      <c r="O67" s="16">
        <v>1.4</v>
      </c>
      <c r="P67" s="16">
        <v>5.8</v>
      </c>
      <c r="Q67" s="16">
        <v>0</v>
      </c>
      <c r="R67" s="16">
        <v>0</v>
      </c>
      <c r="S67" s="16">
        <v>8.3000000000000007</v>
      </c>
      <c r="T67" s="16">
        <v>8.3601454705999991</v>
      </c>
      <c r="U67" s="16">
        <v>2.8118901382000003</v>
      </c>
      <c r="V67" s="16">
        <v>0.1</v>
      </c>
      <c r="W67" s="16">
        <v>33.5</v>
      </c>
      <c r="X67" s="16">
        <v>0.6</v>
      </c>
      <c r="Y67" s="16">
        <v>0</v>
      </c>
      <c r="Z67" s="16">
        <v>0.4</v>
      </c>
      <c r="AA67" s="16">
        <v>9.3000000000000007</v>
      </c>
      <c r="AB67" s="16">
        <v>3</v>
      </c>
      <c r="AC67" s="16">
        <v>2.4</v>
      </c>
      <c r="AD67" s="16">
        <v>0</v>
      </c>
      <c r="AE67" s="16">
        <v>6.6</v>
      </c>
      <c r="AF67" s="16">
        <v>10.3</v>
      </c>
      <c r="AG67" s="16">
        <v>15.8</v>
      </c>
      <c r="AH67" s="16">
        <v>9</v>
      </c>
      <c r="AI67" s="16">
        <v>24.3</v>
      </c>
      <c r="AJ67" s="16">
        <v>0</v>
      </c>
      <c r="AK67" s="43">
        <v>12.2</v>
      </c>
      <c r="AL67" s="16">
        <v>0</v>
      </c>
      <c r="AM67" s="14">
        <v>1.7</v>
      </c>
      <c r="AN67" s="14">
        <v>2.2999999999999998</v>
      </c>
      <c r="AO67" s="14">
        <v>0.1</v>
      </c>
      <c r="AP67" s="14">
        <v>0</v>
      </c>
      <c r="AQ67" s="14">
        <v>3.1</v>
      </c>
      <c r="AR67" s="14">
        <v>2.4</v>
      </c>
      <c r="AS67" s="14">
        <v>0</v>
      </c>
      <c r="AT67" s="14">
        <v>0</v>
      </c>
      <c r="AU67" s="14">
        <v>2.2000000000000002</v>
      </c>
      <c r="AV67" s="14">
        <v>0</v>
      </c>
      <c r="AW67" s="14">
        <v>0.9</v>
      </c>
      <c r="AX67" s="14">
        <v>0</v>
      </c>
      <c r="AY67" s="15">
        <v>0</v>
      </c>
      <c r="AZ67" s="1">
        <v>10.5</v>
      </c>
    </row>
    <row r="68" spans="1:52">
      <c r="A68" s="19">
        <v>3</v>
      </c>
      <c r="B68" s="19">
        <v>7</v>
      </c>
      <c r="C68" s="20">
        <v>67</v>
      </c>
      <c r="D68" s="43">
        <v>4.5</v>
      </c>
      <c r="E68" s="43">
        <v>4.5</v>
      </c>
      <c r="F68" s="16">
        <v>0</v>
      </c>
      <c r="G68" s="16">
        <v>7.5</v>
      </c>
      <c r="H68" s="16">
        <v>0</v>
      </c>
      <c r="I68" s="16">
        <v>2</v>
      </c>
      <c r="J68" s="16">
        <v>0.5</v>
      </c>
      <c r="K68" s="16">
        <v>1.6</v>
      </c>
      <c r="L68" s="16">
        <v>2.5</v>
      </c>
      <c r="M68" s="16">
        <v>1.8</v>
      </c>
      <c r="N68" s="16">
        <v>0</v>
      </c>
      <c r="O68" s="16">
        <v>5</v>
      </c>
      <c r="P68" s="16">
        <v>0.4</v>
      </c>
      <c r="Q68" s="16">
        <v>0</v>
      </c>
      <c r="R68" s="16">
        <v>0</v>
      </c>
      <c r="S68" s="16">
        <v>0</v>
      </c>
      <c r="T68" s="16">
        <v>1.4382943818</v>
      </c>
      <c r="U68" s="16">
        <v>17.974476020699999</v>
      </c>
      <c r="V68" s="16">
        <v>0</v>
      </c>
      <c r="W68" s="16">
        <v>0.1</v>
      </c>
      <c r="X68" s="16">
        <v>0.1</v>
      </c>
      <c r="Y68" s="16">
        <v>8.1</v>
      </c>
      <c r="Z68" s="16">
        <v>1.5</v>
      </c>
      <c r="AA68" s="16">
        <v>0</v>
      </c>
      <c r="AB68" s="16">
        <v>14.6</v>
      </c>
      <c r="AC68" s="16">
        <v>0.5</v>
      </c>
      <c r="AD68" s="16">
        <v>0</v>
      </c>
      <c r="AE68" s="16">
        <v>1.9</v>
      </c>
      <c r="AF68" s="16">
        <v>0</v>
      </c>
      <c r="AG68" s="16">
        <v>4.4000000000000004</v>
      </c>
      <c r="AH68" s="16">
        <v>11</v>
      </c>
      <c r="AI68" s="16">
        <v>7.5</v>
      </c>
      <c r="AJ68" s="16">
        <v>0</v>
      </c>
      <c r="AK68" s="43">
        <v>5.2</v>
      </c>
      <c r="AL68" s="16">
        <v>0</v>
      </c>
      <c r="AM68" s="14">
        <v>2</v>
      </c>
      <c r="AN68" s="14">
        <v>7</v>
      </c>
      <c r="AO68" s="14">
        <v>12.2</v>
      </c>
      <c r="AP68" s="14">
        <v>4.0999999999999996</v>
      </c>
      <c r="AQ68" s="14">
        <v>5</v>
      </c>
      <c r="AR68" s="14">
        <v>3.4</v>
      </c>
      <c r="AS68" s="14">
        <v>0.8</v>
      </c>
      <c r="AT68" s="14">
        <v>0</v>
      </c>
      <c r="AU68" s="14">
        <v>1.9</v>
      </c>
      <c r="AV68" s="14">
        <v>24.9</v>
      </c>
      <c r="AW68" s="14">
        <v>0</v>
      </c>
      <c r="AX68" s="14">
        <v>0</v>
      </c>
      <c r="AY68" s="15">
        <v>1.3</v>
      </c>
      <c r="AZ68" s="1">
        <v>12.5</v>
      </c>
    </row>
    <row r="69" spans="1:52">
      <c r="A69" s="19">
        <v>3</v>
      </c>
      <c r="B69" s="19">
        <v>8</v>
      </c>
      <c r="C69" s="20">
        <v>68</v>
      </c>
      <c r="D69" s="43">
        <v>0</v>
      </c>
      <c r="E69" s="43">
        <v>0</v>
      </c>
      <c r="F69" s="16">
        <v>0</v>
      </c>
      <c r="G69" s="16">
        <v>1</v>
      </c>
      <c r="H69" s="16">
        <v>0</v>
      </c>
      <c r="I69" s="16">
        <v>4.3</v>
      </c>
      <c r="J69" s="16">
        <v>1</v>
      </c>
      <c r="K69" s="16">
        <v>0.1</v>
      </c>
      <c r="L69" s="16">
        <v>4.5</v>
      </c>
      <c r="M69" s="16">
        <v>9</v>
      </c>
      <c r="N69" s="16">
        <v>0</v>
      </c>
      <c r="O69" s="16">
        <v>3</v>
      </c>
      <c r="P69" s="16">
        <v>0.1</v>
      </c>
      <c r="Q69" s="16">
        <v>2</v>
      </c>
      <c r="R69" s="16">
        <v>0</v>
      </c>
      <c r="S69" s="16">
        <v>0</v>
      </c>
      <c r="T69" s="16">
        <v>2.6284591361</v>
      </c>
      <c r="U69" s="16">
        <v>6.0729294723000002</v>
      </c>
      <c r="V69" s="16">
        <v>0</v>
      </c>
      <c r="W69" s="16">
        <v>0</v>
      </c>
      <c r="X69" s="16">
        <v>0.8</v>
      </c>
      <c r="Y69" s="16">
        <v>8.4</v>
      </c>
      <c r="Z69" s="16">
        <v>4.5</v>
      </c>
      <c r="AA69" s="16">
        <v>0</v>
      </c>
      <c r="AB69" s="16">
        <v>6.6</v>
      </c>
      <c r="AC69" s="16">
        <v>3.3</v>
      </c>
      <c r="AD69" s="16">
        <v>0</v>
      </c>
      <c r="AE69" s="16">
        <v>0</v>
      </c>
      <c r="AF69" s="16">
        <v>0</v>
      </c>
      <c r="AG69" s="16">
        <v>1.8</v>
      </c>
      <c r="AH69" s="16">
        <v>2.6</v>
      </c>
      <c r="AI69" s="16">
        <v>0</v>
      </c>
      <c r="AJ69" s="16">
        <v>0</v>
      </c>
      <c r="AK69" s="43">
        <v>19.8</v>
      </c>
      <c r="AL69" s="16">
        <v>0</v>
      </c>
      <c r="AM69" s="14">
        <v>4.8</v>
      </c>
      <c r="AN69" s="14">
        <v>14.6</v>
      </c>
      <c r="AO69" s="14">
        <v>6.4</v>
      </c>
      <c r="AP69" s="14">
        <v>1.4</v>
      </c>
      <c r="AQ69" s="14">
        <v>5.9</v>
      </c>
      <c r="AR69" s="14">
        <v>5.9</v>
      </c>
      <c r="AS69" s="14">
        <v>12.6</v>
      </c>
      <c r="AT69" s="14">
        <v>0</v>
      </c>
      <c r="AU69" s="14">
        <v>29.4</v>
      </c>
      <c r="AV69" s="14">
        <v>0.9</v>
      </c>
      <c r="AW69" s="14">
        <v>0</v>
      </c>
      <c r="AX69" s="14">
        <v>0</v>
      </c>
      <c r="AY69" s="15">
        <v>0</v>
      </c>
      <c r="AZ69" s="1">
        <v>5.2</v>
      </c>
    </row>
    <row r="70" spans="1:52">
      <c r="A70" s="19">
        <v>3</v>
      </c>
      <c r="B70" s="19">
        <v>9</v>
      </c>
      <c r="C70" s="20">
        <v>69</v>
      </c>
      <c r="D70" s="43">
        <v>3</v>
      </c>
      <c r="E70" s="43">
        <v>3</v>
      </c>
      <c r="F70" s="16">
        <v>0</v>
      </c>
      <c r="G70" s="16">
        <v>6</v>
      </c>
      <c r="H70" s="16">
        <v>2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1</v>
      </c>
      <c r="O70" s="16">
        <v>2.2999999999999998</v>
      </c>
      <c r="P70" s="16">
        <v>1.8</v>
      </c>
      <c r="Q70" s="16">
        <v>3.3</v>
      </c>
      <c r="R70" s="16">
        <v>0</v>
      </c>
      <c r="S70" s="16">
        <v>0</v>
      </c>
      <c r="T70" s="16">
        <v>4.7881480629999995</v>
      </c>
      <c r="U70" s="16">
        <v>5.4198666055999993</v>
      </c>
      <c r="V70" s="16">
        <v>0</v>
      </c>
      <c r="W70" s="16">
        <v>0</v>
      </c>
      <c r="X70" s="16">
        <v>0.3</v>
      </c>
      <c r="Y70" s="16">
        <v>0</v>
      </c>
      <c r="Z70" s="16">
        <v>11.2</v>
      </c>
      <c r="AA70" s="16">
        <v>0</v>
      </c>
      <c r="AB70" s="16">
        <v>20</v>
      </c>
      <c r="AC70" s="16">
        <v>3.2</v>
      </c>
      <c r="AD70" s="16">
        <v>6.2</v>
      </c>
      <c r="AE70" s="16">
        <v>12.4</v>
      </c>
      <c r="AF70" s="16">
        <v>0</v>
      </c>
      <c r="AG70" s="16">
        <v>2.1</v>
      </c>
      <c r="AH70" s="16">
        <v>4.4000000000000004</v>
      </c>
      <c r="AI70" s="16">
        <v>8.3000000000000007</v>
      </c>
      <c r="AJ70" s="16">
        <v>0</v>
      </c>
      <c r="AK70" s="43">
        <v>11.2</v>
      </c>
      <c r="AL70" s="16">
        <v>0</v>
      </c>
      <c r="AM70" s="14">
        <v>19</v>
      </c>
      <c r="AN70" s="14">
        <v>6.5</v>
      </c>
      <c r="AO70" s="14">
        <v>1.2</v>
      </c>
      <c r="AP70" s="14">
        <v>0</v>
      </c>
      <c r="AQ70" s="14">
        <v>1.1000000000000001</v>
      </c>
      <c r="AR70" s="14">
        <v>5.6</v>
      </c>
      <c r="AS70" s="14">
        <v>0</v>
      </c>
      <c r="AT70" s="14">
        <v>0</v>
      </c>
      <c r="AU70" s="14">
        <v>11.5</v>
      </c>
      <c r="AV70" s="14">
        <v>4.3</v>
      </c>
      <c r="AW70" s="14">
        <v>0</v>
      </c>
      <c r="AX70" s="14">
        <v>0</v>
      </c>
      <c r="AY70" s="15">
        <v>4</v>
      </c>
      <c r="AZ70" s="1">
        <v>0.1</v>
      </c>
    </row>
    <row r="71" spans="1:52">
      <c r="A71" s="19">
        <v>3</v>
      </c>
      <c r="B71" s="19">
        <v>10</v>
      </c>
      <c r="C71" s="20">
        <v>70</v>
      </c>
      <c r="D71" s="43">
        <v>2</v>
      </c>
      <c r="E71" s="43">
        <v>2</v>
      </c>
      <c r="F71" s="16">
        <v>0</v>
      </c>
      <c r="G71" s="16">
        <v>0</v>
      </c>
      <c r="H71" s="16">
        <v>1</v>
      </c>
      <c r="I71" s="16">
        <v>4</v>
      </c>
      <c r="J71" s="16">
        <v>0.5</v>
      </c>
      <c r="K71" s="16">
        <v>0</v>
      </c>
      <c r="L71" s="16">
        <v>1</v>
      </c>
      <c r="M71" s="16">
        <v>3.3</v>
      </c>
      <c r="N71" s="16">
        <v>0</v>
      </c>
      <c r="O71" s="16">
        <v>6.6</v>
      </c>
      <c r="P71" s="16">
        <v>0</v>
      </c>
      <c r="Q71" s="16">
        <v>0.5</v>
      </c>
      <c r="R71" s="16">
        <v>0</v>
      </c>
      <c r="S71" s="16">
        <v>3</v>
      </c>
      <c r="T71" s="16">
        <v>1.2348639648000002</v>
      </c>
      <c r="U71" s="16">
        <v>17.687659437200001</v>
      </c>
      <c r="V71" s="16">
        <v>20.2</v>
      </c>
      <c r="W71" s="16">
        <v>0</v>
      </c>
      <c r="X71" s="16">
        <v>5.3</v>
      </c>
      <c r="Y71" s="16">
        <v>2.2999999999999998</v>
      </c>
      <c r="Z71" s="16">
        <v>1.5</v>
      </c>
      <c r="AA71" s="16">
        <v>0</v>
      </c>
      <c r="AB71" s="16">
        <v>7.6</v>
      </c>
      <c r="AC71" s="16">
        <v>5.0999999999999996</v>
      </c>
      <c r="AD71" s="16">
        <v>11</v>
      </c>
      <c r="AE71" s="16">
        <v>2.2000000000000002</v>
      </c>
      <c r="AF71" s="16">
        <v>0</v>
      </c>
      <c r="AG71" s="16">
        <v>4.2</v>
      </c>
      <c r="AH71" s="16">
        <v>0.6</v>
      </c>
      <c r="AI71" s="16">
        <v>15.4</v>
      </c>
      <c r="AJ71" s="16">
        <v>2.6</v>
      </c>
      <c r="AK71" s="43">
        <v>3.2</v>
      </c>
      <c r="AL71" s="16">
        <v>0.5</v>
      </c>
      <c r="AM71" s="14">
        <v>0</v>
      </c>
      <c r="AN71" s="14">
        <v>21.1</v>
      </c>
      <c r="AO71" s="14">
        <v>0.9</v>
      </c>
      <c r="AP71" s="14">
        <v>4.8</v>
      </c>
      <c r="AQ71" s="14">
        <v>2.2000000000000002</v>
      </c>
      <c r="AR71" s="14">
        <v>1.3</v>
      </c>
      <c r="AS71" s="14">
        <v>0.6</v>
      </c>
      <c r="AT71" s="14">
        <v>0</v>
      </c>
      <c r="AU71" s="14">
        <v>3.2</v>
      </c>
      <c r="AV71" s="14">
        <v>2.5</v>
      </c>
      <c r="AW71" s="14">
        <v>0</v>
      </c>
      <c r="AX71" s="14">
        <v>0</v>
      </c>
      <c r="AY71" s="15">
        <v>0</v>
      </c>
      <c r="AZ71" s="1">
        <v>0</v>
      </c>
    </row>
    <row r="72" spans="1:52">
      <c r="A72" s="19">
        <v>3</v>
      </c>
      <c r="B72" s="19">
        <v>11</v>
      </c>
      <c r="C72" s="20">
        <v>71</v>
      </c>
      <c r="D72" s="43">
        <v>1.5</v>
      </c>
      <c r="E72" s="43">
        <v>1.5</v>
      </c>
      <c r="F72" s="16">
        <v>0</v>
      </c>
      <c r="G72" s="16">
        <v>8.5</v>
      </c>
      <c r="H72" s="16">
        <v>4.7</v>
      </c>
      <c r="I72" s="16">
        <v>0</v>
      </c>
      <c r="J72" s="16">
        <v>3</v>
      </c>
      <c r="K72" s="16">
        <v>0</v>
      </c>
      <c r="L72" s="16">
        <v>0</v>
      </c>
      <c r="M72" s="16">
        <v>6.5</v>
      </c>
      <c r="N72" s="16">
        <v>6.8</v>
      </c>
      <c r="O72" s="16">
        <v>2.7</v>
      </c>
      <c r="P72" s="16">
        <v>0.8</v>
      </c>
      <c r="Q72" s="16">
        <v>0</v>
      </c>
      <c r="R72" s="16">
        <v>5.6</v>
      </c>
      <c r="S72" s="16">
        <v>4</v>
      </c>
      <c r="T72" s="16">
        <v>3.1225555137999996</v>
      </c>
      <c r="U72" s="16">
        <v>10.531451593999998</v>
      </c>
      <c r="V72" s="16">
        <v>0</v>
      </c>
      <c r="W72" s="16">
        <v>0</v>
      </c>
      <c r="X72" s="16">
        <v>14</v>
      </c>
      <c r="Y72" s="16">
        <v>8</v>
      </c>
      <c r="Z72" s="16">
        <v>7.8</v>
      </c>
      <c r="AA72" s="16">
        <v>8.1</v>
      </c>
      <c r="AB72" s="16">
        <v>10.199999999999999</v>
      </c>
      <c r="AC72" s="16">
        <v>9.3000000000000007</v>
      </c>
      <c r="AD72" s="16">
        <v>4</v>
      </c>
      <c r="AE72" s="16">
        <v>2.2000000000000002</v>
      </c>
      <c r="AF72" s="16">
        <v>5.7</v>
      </c>
      <c r="AG72" s="16">
        <v>0.6</v>
      </c>
      <c r="AH72" s="16">
        <v>4</v>
      </c>
      <c r="AI72" s="16">
        <v>6.2</v>
      </c>
      <c r="AJ72" s="16">
        <v>0</v>
      </c>
      <c r="AK72" s="43">
        <v>2.6</v>
      </c>
      <c r="AL72" s="16">
        <v>3.2</v>
      </c>
      <c r="AM72" s="14">
        <v>4.5999999999999996</v>
      </c>
      <c r="AN72" s="14">
        <v>3.5</v>
      </c>
      <c r="AO72" s="14">
        <v>1.3</v>
      </c>
      <c r="AP72" s="14">
        <v>1.1000000000000001</v>
      </c>
      <c r="AQ72" s="14">
        <v>0</v>
      </c>
      <c r="AR72" s="14">
        <v>3.4</v>
      </c>
      <c r="AS72" s="14">
        <v>16.3</v>
      </c>
      <c r="AT72" s="14">
        <v>0</v>
      </c>
      <c r="AU72" s="14">
        <v>0.2</v>
      </c>
      <c r="AV72" s="14">
        <v>5.2</v>
      </c>
      <c r="AW72" s="14">
        <v>0</v>
      </c>
      <c r="AX72" s="14">
        <v>0</v>
      </c>
      <c r="AY72" s="15">
        <v>0.3</v>
      </c>
      <c r="AZ72" s="1">
        <v>3.6</v>
      </c>
    </row>
    <row r="73" spans="1:52">
      <c r="A73" s="19">
        <v>3</v>
      </c>
      <c r="B73" s="19">
        <v>12</v>
      </c>
      <c r="C73" s="20">
        <v>72</v>
      </c>
      <c r="D73" s="43">
        <v>3.5</v>
      </c>
      <c r="E73" s="43">
        <v>3.5</v>
      </c>
      <c r="F73" s="16">
        <v>0</v>
      </c>
      <c r="G73" s="16">
        <v>0</v>
      </c>
      <c r="H73" s="16">
        <v>1</v>
      </c>
      <c r="I73" s="16">
        <v>0</v>
      </c>
      <c r="J73" s="16">
        <v>1</v>
      </c>
      <c r="K73" s="16">
        <v>0.1</v>
      </c>
      <c r="L73" s="16">
        <v>0</v>
      </c>
      <c r="M73" s="16">
        <v>0</v>
      </c>
      <c r="N73" s="16">
        <v>6</v>
      </c>
      <c r="O73" s="16">
        <v>0.7</v>
      </c>
      <c r="P73" s="16">
        <v>2.4</v>
      </c>
      <c r="Q73" s="16">
        <v>0</v>
      </c>
      <c r="R73" s="16">
        <v>0</v>
      </c>
      <c r="S73" s="16">
        <v>2.4</v>
      </c>
      <c r="T73" s="16">
        <v>0.2543627631</v>
      </c>
      <c r="U73" s="16">
        <v>6.4338502156999997</v>
      </c>
      <c r="V73" s="16">
        <v>2</v>
      </c>
      <c r="W73" s="16">
        <v>0</v>
      </c>
      <c r="X73" s="16">
        <v>0.1</v>
      </c>
      <c r="Y73" s="16">
        <v>11.3</v>
      </c>
      <c r="Z73" s="16">
        <v>1</v>
      </c>
      <c r="AA73" s="16">
        <v>0</v>
      </c>
      <c r="AB73" s="16">
        <v>5</v>
      </c>
      <c r="AC73" s="16">
        <v>7.5</v>
      </c>
      <c r="AD73" s="16">
        <v>9</v>
      </c>
      <c r="AE73" s="16">
        <v>0.9</v>
      </c>
      <c r="AF73" s="16">
        <v>2.1</v>
      </c>
      <c r="AG73" s="16">
        <v>0</v>
      </c>
      <c r="AH73" s="16">
        <v>0</v>
      </c>
      <c r="AI73" s="16">
        <v>1.8</v>
      </c>
      <c r="AJ73" s="16">
        <v>0</v>
      </c>
      <c r="AK73" s="43">
        <v>0.7</v>
      </c>
      <c r="AL73" s="16">
        <v>5</v>
      </c>
      <c r="AM73" s="14">
        <v>3.5</v>
      </c>
      <c r="AN73" s="14">
        <v>15.5</v>
      </c>
      <c r="AO73" s="14">
        <v>0</v>
      </c>
      <c r="AP73" s="14">
        <v>0.9</v>
      </c>
      <c r="AQ73" s="14">
        <v>0.3</v>
      </c>
      <c r="AR73" s="14">
        <v>0</v>
      </c>
      <c r="AS73" s="14">
        <v>11.9</v>
      </c>
      <c r="AT73" s="14">
        <v>0</v>
      </c>
      <c r="AU73" s="14">
        <v>6.8</v>
      </c>
      <c r="AV73" s="14">
        <v>1.8</v>
      </c>
      <c r="AW73" s="14">
        <v>0</v>
      </c>
      <c r="AX73" s="14">
        <v>6.1</v>
      </c>
      <c r="AY73" s="15">
        <v>0.1</v>
      </c>
      <c r="AZ73" s="1">
        <v>2</v>
      </c>
    </row>
    <row r="74" spans="1:52">
      <c r="A74" s="19">
        <v>3</v>
      </c>
      <c r="B74" s="19">
        <v>13</v>
      </c>
      <c r="C74" s="20">
        <v>73</v>
      </c>
      <c r="D74" s="43">
        <v>26.5</v>
      </c>
      <c r="E74" s="43">
        <v>26.5</v>
      </c>
      <c r="F74" s="16">
        <v>0</v>
      </c>
      <c r="G74" s="16">
        <v>2</v>
      </c>
      <c r="H74" s="16">
        <v>23.5</v>
      </c>
      <c r="I74" s="16">
        <v>1.4</v>
      </c>
      <c r="J74" s="16">
        <v>2</v>
      </c>
      <c r="K74" s="16">
        <v>1.5</v>
      </c>
      <c r="L74" s="16">
        <v>5.2</v>
      </c>
      <c r="M74" s="16">
        <v>0</v>
      </c>
      <c r="N74" s="16">
        <v>0</v>
      </c>
      <c r="O74" s="16">
        <v>0</v>
      </c>
      <c r="P74" s="16">
        <v>1.8</v>
      </c>
      <c r="Q74" s="16">
        <v>0</v>
      </c>
      <c r="R74" s="16">
        <v>0.2</v>
      </c>
      <c r="S74" s="16">
        <v>26.5</v>
      </c>
      <c r="T74" s="16">
        <v>3.3210524789999996</v>
      </c>
      <c r="U74" s="16">
        <v>0.1456563069</v>
      </c>
      <c r="V74" s="16">
        <v>5.3</v>
      </c>
      <c r="W74" s="16">
        <v>12</v>
      </c>
      <c r="X74" s="16">
        <v>0</v>
      </c>
      <c r="Y74" s="16">
        <v>0</v>
      </c>
      <c r="Z74" s="16">
        <v>4.0999999999999996</v>
      </c>
      <c r="AA74" s="16">
        <v>0</v>
      </c>
      <c r="AB74" s="16">
        <v>8.3000000000000007</v>
      </c>
      <c r="AC74" s="16">
        <v>11.5</v>
      </c>
      <c r="AD74" s="16">
        <v>0.2</v>
      </c>
      <c r="AE74" s="16">
        <v>0.2</v>
      </c>
      <c r="AF74" s="16">
        <v>0.3</v>
      </c>
      <c r="AG74" s="16">
        <v>0</v>
      </c>
      <c r="AH74" s="16">
        <v>0</v>
      </c>
      <c r="AI74" s="16">
        <v>8.1999999999999993</v>
      </c>
      <c r="AJ74" s="16">
        <v>0</v>
      </c>
      <c r="AK74" s="43">
        <v>0.8</v>
      </c>
      <c r="AL74" s="16">
        <v>19</v>
      </c>
      <c r="AM74" s="14">
        <v>10.1</v>
      </c>
      <c r="AN74" s="14">
        <v>0.4</v>
      </c>
      <c r="AO74" s="14">
        <v>0</v>
      </c>
      <c r="AP74" s="14">
        <v>1.4</v>
      </c>
      <c r="AQ74" s="14">
        <v>4.2</v>
      </c>
      <c r="AR74" s="14">
        <v>0</v>
      </c>
      <c r="AS74" s="14">
        <v>2.2000000000000002</v>
      </c>
      <c r="AT74" s="14">
        <v>0</v>
      </c>
      <c r="AU74" s="14">
        <v>7.4</v>
      </c>
      <c r="AV74" s="14">
        <v>0.1</v>
      </c>
      <c r="AW74" s="14">
        <v>0.3</v>
      </c>
      <c r="AX74" s="14">
        <v>0</v>
      </c>
      <c r="AY74" s="15">
        <v>15.7</v>
      </c>
      <c r="AZ74" s="1">
        <v>0.2</v>
      </c>
    </row>
    <row r="75" spans="1:52">
      <c r="A75" s="19">
        <v>3</v>
      </c>
      <c r="B75" s="19">
        <v>14</v>
      </c>
      <c r="C75" s="20">
        <v>74</v>
      </c>
      <c r="D75" s="43">
        <v>3.5</v>
      </c>
      <c r="E75" s="43">
        <v>3.5</v>
      </c>
      <c r="F75" s="16">
        <v>0</v>
      </c>
      <c r="G75" s="16">
        <v>5</v>
      </c>
      <c r="H75" s="16">
        <v>10.5</v>
      </c>
      <c r="I75" s="16">
        <v>0</v>
      </c>
      <c r="J75" s="16">
        <v>5.2</v>
      </c>
      <c r="K75" s="16">
        <v>0.1</v>
      </c>
      <c r="L75" s="16">
        <v>2</v>
      </c>
      <c r="M75" s="16">
        <v>0</v>
      </c>
      <c r="N75" s="16">
        <v>11</v>
      </c>
      <c r="O75" s="16">
        <v>0</v>
      </c>
      <c r="P75" s="16">
        <v>9.4</v>
      </c>
      <c r="Q75" s="16">
        <v>0.5</v>
      </c>
      <c r="R75" s="16">
        <v>4</v>
      </c>
      <c r="S75" s="16">
        <v>0.5</v>
      </c>
      <c r="T75" s="16">
        <v>2.2100443997999997</v>
      </c>
      <c r="U75" s="16">
        <v>16.1746560166</v>
      </c>
      <c r="V75" s="16">
        <v>0</v>
      </c>
      <c r="W75" s="16">
        <v>10.199999999999999</v>
      </c>
      <c r="X75" s="16">
        <v>0</v>
      </c>
      <c r="Y75" s="16">
        <v>0</v>
      </c>
      <c r="Z75" s="16">
        <v>27.2</v>
      </c>
      <c r="AA75" s="16">
        <v>0</v>
      </c>
      <c r="AB75" s="16">
        <v>5.2</v>
      </c>
      <c r="AC75" s="16">
        <v>0.8</v>
      </c>
      <c r="AD75" s="16">
        <v>0</v>
      </c>
      <c r="AE75" s="16">
        <v>21.3</v>
      </c>
      <c r="AF75" s="16">
        <v>0</v>
      </c>
      <c r="AG75" s="16">
        <v>1.7</v>
      </c>
      <c r="AH75" s="16">
        <v>1.7</v>
      </c>
      <c r="AI75" s="16">
        <v>7.2</v>
      </c>
      <c r="AJ75" s="16">
        <v>0</v>
      </c>
      <c r="AK75" s="43">
        <v>1</v>
      </c>
      <c r="AL75" s="16">
        <v>13.4</v>
      </c>
      <c r="AM75" s="14">
        <v>0.4</v>
      </c>
      <c r="AN75" s="14">
        <v>0</v>
      </c>
      <c r="AO75" s="14">
        <v>7.8</v>
      </c>
      <c r="AP75" s="14">
        <v>11.4</v>
      </c>
      <c r="AQ75" s="14">
        <v>0.5</v>
      </c>
      <c r="AR75" s="14">
        <v>0</v>
      </c>
      <c r="AS75" s="14">
        <v>0.7</v>
      </c>
      <c r="AT75" s="14">
        <v>0</v>
      </c>
      <c r="AU75" s="14">
        <v>8.5</v>
      </c>
      <c r="AV75" s="14">
        <v>0.3</v>
      </c>
      <c r="AW75" s="14">
        <v>1.4</v>
      </c>
      <c r="AX75" s="14">
        <v>0</v>
      </c>
      <c r="AY75" s="15">
        <v>4.5</v>
      </c>
      <c r="AZ75" s="1">
        <v>0.1</v>
      </c>
    </row>
    <row r="76" spans="1:52">
      <c r="A76" s="19">
        <v>3</v>
      </c>
      <c r="B76" s="19">
        <v>15</v>
      </c>
      <c r="C76" s="20">
        <v>75</v>
      </c>
      <c r="D76" s="43">
        <v>35.5</v>
      </c>
      <c r="E76" s="43">
        <v>35.5</v>
      </c>
      <c r="F76" s="16">
        <v>0</v>
      </c>
      <c r="G76" s="16">
        <v>13</v>
      </c>
      <c r="H76" s="16">
        <v>0.8</v>
      </c>
      <c r="I76" s="16">
        <v>0</v>
      </c>
      <c r="J76" s="16">
        <v>10</v>
      </c>
      <c r="K76" s="16">
        <v>0</v>
      </c>
      <c r="L76" s="16">
        <v>0.1</v>
      </c>
      <c r="M76" s="16">
        <v>0</v>
      </c>
      <c r="N76" s="16">
        <v>0.8</v>
      </c>
      <c r="O76" s="16">
        <v>0</v>
      </c>
      <c r="P76" s="16">
        <v>1</v>
      </c>
      <c r="Q76" s="16">
        <v>2</v>
      </c>
      <c r="R76" s="16">
        <v>2.7</v>
      </c>
      <c r="S76" s="16">
        <v>6.1</v>
      </c>
      <c r="T76" s="16">
        <v>0.64324029900000002</v>
      </c>
      <c r="U76" s="16">
        <v>0</v>
      </c>
      <c r="V76" s="16">
        <v>0</v>
      </c>
      <c r="W76" s="16">
        <v>6.2</v>
      </c>
      <c r="X76" s="16">
        <v>0</v>
      </c>
      <c r="Y76" s="16">
        <v>0</v>
      </c>
      <c r="Z76" s="16">
        <v>11.6</v>
      </c>
      <c r="AA76" s="16">
        <v>0.9</v>
      </c>
      <c r="AB76" s="16">
        <v>4.8</v>
      </c>
      <c r="AC76" s="16">
        <v>0</v>
      </c>
      <c r="AD76" s="16">
        <v>2.9</v>
      </c>
      <c r="AE76" s="16">
        <v>1</v>
      </c>
      <c r="AF76" s="16">
        <v>0</v>
      </c>
      <c r="AG76" s="16">
        <v>0</v>
      </c>
      <c r="AH76" s="16">
        <v>9</v>
      </c>
      <c r="AI76" s="16">
        <v>3.5</v>
      </c>
      <c r="AJ76" s="16">
        <v>0</v>
      </c>
      <c r="AK76" s="43">
        <v>0</v>
      </c>
      <c r="AL76" s="16">
        <v>14</v>
      </c>
      <c r="AM76" s="14">
        <v>17.100000000000001</v>
      </c>
      <c r="AN76" s="14">
        <v>0</v>
      </c>
      <c r="AO76" s="14">
        <v>13.4</v>
      </c>
      <c r="AP76" s="14">
        <v>1.2</v>
      </c>
      <c r="AQ76" s="14">
        <v>0</v>
      </c>
      <c r="AR76" s="14">
        <v>0</v>
      </c>
      <c r="AS76" s="14">
        <v>0</v>
      </c>
      <c r="AT76" s="14">
        <v>2.8</v>
      </c>
      <c r="AU76" s="14">
        <v>9.5</v>
      </c>
      <c r="AV76" s="14">
        <v>0</v>
      </c>
      <c r="AW76" s="14">
        <v>0</v>
      </c>
      <c r="AX76" s="14">
        <v>0</v>
      </c>
      <c r="AY76" s="15">
        <v>5.0999999999999996</v>
      </c>
      <c r="AZ76" s="1">
        <v>0.8</v>
      </c>
    </row>
    <row r="77" spans="1:52">
      <c r="A77" s="19">
        <v>3</v>
      </c>
      <c r="B77" s="19">
        <v>16</v>
      </c>
      <c r="C77" s="20">
        <v>76</v>
      </c>
      <c r="D77" s="43">
        <v>8</v>
      </c>
      <c r="E77" s="43">
        <v>8</v>
      </c>
      <c r="F77" s="16">
        <v>0</v>
      </c>
      <c r="G77" s="16">
        <v>0</v>
      </c>
      <c r="H77" s="16">
        <v>18</v>
      </c>
      <c r="I77" s="16">
        <v>0</v>
      </c>
      <c r="J77" s="16">
        <v>8.1999999999999993</v>
      </c>
      <c r="K77" s="16">
        <v>1.8</v>
      </c>
      <c r="L77" s="16">
        <v>1.5</v>
      </c>
      <c r="M77" s="16">
        <v>0</v>
      </c>
      <c r="N77" s="16">
        <v>0</v>
      </c>
      <c r="O77" s="16">
        <v>1.6</v>
      </c>
      <c r="P77" s="16">
        <v>0.5</v>
      </c>
      <c r="Q77" s="16">
        <v>1.4</v>
      </c>
      <c r="R77" s="16">
        <v>4.4000000000000004</v>
      </c>
      <c r="S77" s="16">
        <v>0</v>
      </c>
      <c r="T77" s="16">
        <v>0.36306921929999997</v>
      </c>
      <c r="U77" s="16">
        <v>0.66206739989999996</v>
      </c>
      <c r="V77" s="16">
        <v>0</v>
      </c>
      <c r="W77" s="16">
        <v>0</v>
      </c>
      <c r="X77" s="16">
        <v>2</v>
      </c>
      <c r="Y77" s="16">
        <v>0</v>
      </c>
      <c r="Z77" s="16">
        <v>4.0999999999999996</v>
      </c>
      <c r="AA77" s="16">
        <v>1.1000000000000001</v>
      </c>
      <c r="AB77" s="16">
        <v>0</v>
      </c>
      <c r="AC77" s="16">
        <v>0</v>
      </c>
      <c r="AD77" s="16">
        <v>0.9</v>
      </c>
      <c r="AE77" s="16">
        <v>4.9000000000000004</v>
      </c>
      <c r="AF77" s="16">
        <v>0</v>
      </c>
      <c r="AG77" s="16">
        <v>0.2</v>
      </c>
      <c r="AH77" s="16">
        <v>6.2</v>
      </c>
      <c r="AI77" s="16">
        <v>5.3</v>
      </c>
      <c r="AJ77" s="16">
        <v>0</v>
      </c>
      <c r="AK77" s="43">
        <v>0.8</v>
      </c>
      <c r="AL77" s="16">
        <v>10</v>
      </c>
      <c r="AM77" s="14">
        <v>0.5</v>
      </c>
      <c r="AN77" s="14">
        <v>0</v>
      </c>
      <c r="AO77" s="14">
        <v>0</v>
      </c>
      <c r="AP77" s="14">
        <v>9.4</v>
      </c>
      <c r="AQ77" s="14">
        <v>0</v>
      </c>
      <c r="AR77" s="14">
        <v>0</v>
      </c>
      <c r="AS77" s="14">
        <v>0</v>
      </c>
      <c r="AT77" s="14">
        <v>10.9</v>
      </c>
      <c r="AU77" s="14">
        <v>1.8</v>
      </c>
      <c r="AV77" s="14">
        <v>0</v>
      </c>
      <c r="AW77" s="14">
        <v>0</v>
      </c>
      <c r="AX77" s="14">
        <v>6.3</v>
      </c>
      <c r="AY77" s="15">
        <v>0.2</v>
      </c>
      <c r="AZ77" s="1">
        <v>0.2</v>
      </c>
    </row>
    <row r="78" spans="1:52">
      <c r="A78" s="19">
        <v>3</v>
      </c>
      <c r="B78" s="19">
        <v>17</v>
      </c>
      <c r="C78" s="20">
        <v>77</v>
      </c>
      <c r="D78" s="43">
        <v>12.5</v>
      </c>
      <c r="E78" s="43">
        <v>12.5</v>
      </c>
      <c r="F78" s="16">
        <v>2</v>
      </c>
      <c r="G78" s="16">
        <v>0</v>
      </c>
      <c r="H78" s="16">
        <v>6</v>
      </c>
      <c r="I78" s="16">
        <v>0</v>
      </c>
      <c r="J78" s="16">
        <v>0.3</v>
      </c>
      <c r="K78" s="16">
        <v>3</v>
      </c>
      <c r="L78" s="16">
        <v>11.8</v>
      </c>
      <c r="M78" s="16">
        <v>16.5</v>
      </c>
      <c r="N78" s="16">
        <v>0</v>
      </c>
      <c r="O78" s="16">
        <v>0.8</v>
      </c>
      <c r="P78" s="16">
        <v>0</v>
      </c>
      <c r="Q78" s="16">
        <v>5.8</v>
      </c>
      <c r="R78" s="16">
        <v>3</v>
      </c>
      <c r="S78" s="16">
        <v>3</v>
      </c>
      <c r="T78" s="16">
        <v>3.8895879054</v>
      </c>
      <c r="U78" s="16">
        <v>6.6681165192999998</v>
      </c>
      <c r="V78" s="16">
        <v>0</v>
      </c>
      <c r="W78" s="16">
        <v>0.1</v>
      </c>
      <c r="X78" s="16">
        <v>0.6</v>
      </c>
      <c r="Y78" s="16">
        <v>0</v>
      </c>
      <c r="Z78" s="16">
        <v>2</v>
      </c>
      <c r="AA78" s="16">
        <v>0</v>
      </c>
      <c r="AB78" s="16">
        <v>4.4000000000000004</v>
      </c>
      <c r="AC78" s="16">
        <v>0</v>
      </c>
      <c r="AD78" s="16">
        <v>1.3</v>
      </c>
      <c r="AE78" s="16">
        <v>6.9</v>
      </c>
      <c r="AF78" s="16">
        <v>0</v>
      </c>
      <c r="AG78" s="16">
        <v>0</v>
      </c>
      <c r="AH78" s="16">
        <v>19.399999999999999</v>
      </c>
      <c r="AI78" s="16">
        <v>0</v>
      </c>
      <c r="AJ78" s="16">
        <v>0</v>
      </c>
      <c r="AK78" s="43">
        <v>4.2</v>
      </c>
      <c r="AL78" s="16">
        <v>0.9</v>
      </c>
      <c r="AM78" s="14">
        <v>0.9</v>
      </c>
      <c r="AN78" s="14">
        <v>0</v>
      </c>
      <c r="AO78" s="14">
        <v>0.3</v>
      </c>
      <c r="AP78" s="14">
        <v>0.2</v>
      </c>
      <c r="AQ78" s="14">
        <v>9.8000000000000007</v>
      </c>
      <c r="AR78" s="14">
        <v>0</v>
      </c>
      <c r="AS78" s="14">
        <v>0</v>
      </c>
      <c r="AT78" s="14">
        <v>0.1</v>
      </c>
      <c r="AU78" s="14">
        <v>0.4</v>
      </c>
      <c r="AV78" s="14">
        <v>0</v>
      </c>
      <c r="AW78" s="14">
        <v>0</v>
      </c>
      <c r="AX78" s="14">
        <v>4.5999999999999996</v>
      </c>
      <c r="AY78" s="15">
        <v>0</v>
      </c>
      <c r="AZ78" s="1">
        <v>0</v>
      </c>
    </row>
    <row r="79" spans="1:52">
      <c r="A79" s="19">
        <v>3</v>
      </c>
      <c r="B79" s="19">
        <v>18</v>
      </c>
      <c r="C79" s="20">
        <v>78</v>
      </c>
      <c r="D79" s="43">
        <v>6.5</v>
      </c>
      <c r="E79" s="43">
        <v>6.5</v>
      </c>
      <c r="F79" s="16">
        <v>3.5</v>
      </c>
      <c r="G79" s="16">
        <v>1</v>
      </c>
      <c r="H79" s="16">
        <v>0</v>
      </c>
      <c r="I79" s="16">
        <v>2</v>
      </c>
      <c r="J79" s="16">
        <v>0</v>
      </c>
      <c r="K79" s="16">
        <v>1.5</v>
      </c>
      <c r="L79" s="16">
        <v>5.5</v>
      </c>
      <c r="M79" s="16">
        <v>2.6</v>
      </c>
      <c r="N79" s="16">
        <v>0</v>
      </c>
      <c r="O79" s="16">
        <v>10.199999999999999</v>
      </c>
      <c r="P79" s="16">
        <v>5</v>
      </c>
      <c r="Q79" s="16">
        <v>4.8</v>
      </c>
      <c r="R79" s="16">
        <v>0</v>
      </c>
      <c r="S79" s="16">
        <v>0</v>
      </c>
      <c r="T79" s="16">
        <v>4.3293471820000002</v>
      </c>
      <c r="U79" s="16">
        <v>7.3939635818999996</v>
      </c>
      <c r="V79" s="16">
        <v>8</v>
      </c>
      <c r="W79" s="16">
        <v>0</v>
      </c>
      <c r="X79" s="16">
        <v>5</v>
      </c>
      <c r="Y79" s="16">
        <v>0</v>
      </c>
      <c r="Z79" s="16">
        <v>0</v>
      </c>
      <c r="AA79" s="16">
        <v>0</v>
      </c>
      <c r="AB79" s="16">
        <v>3.2</v>
      </c>
      <c r="AC79" s="16">
        <v>0</v>
      </c>
      <c r="AD79" s="16">
        <v>0.9</v>
      </c>
      <c r="AE79" s="16">
        <v>13.8</v>
      </c>
      <c r="AF79" s="16">
        <v>0</v>
      </c>
      <c r="AG79" s="16">
        <v>4.8</v>
      </c>
      <c r="AH79" s="16">
        <v>0</v>
      </c>
      <c r="AI79" s="16">
        <v>2.2999999999999998</v>
      </c>
      <c r="AJ79" s="16">
        <v>0</v>
      </c>
      <c r="AK79" s="43">
        <v>1.8</v>
      </c>
      <c r="AL79" s="16">
        <v>0</v>
      </c>
      <c r="AM79" s="14">
        <v>0</v>
      </c>
      <c r="AN79" s="14">
        <v>9.6999999999999993</v>
      </c>
      <c r="AO79" s="14">
        <v>0</v>
      </c>
      <c r="AP79" s="14">
        <v>0.7</v>
      </c>
      <c r="AQ79" s="14">
        <v>0</v>
      </c>
      <c r="AR79" s="14">
        <v>0</v>
      </c>
      <c r="AS79" s="14">
        <v>0</v>
      </c>
      <c r="AT79" s="14">
        <v>0.6</v>
      </c>
      <c r="AU79" s="14">
        <v>4.0999999999999996</v>
      </c>
      <c r="AV79" s="14">
        <v>0</v>
      </c>
      <c r="AW79" s="14">
        <v>18.2</v>
      </c>
      <c r="AX79" s="14">
        <v>0</v>
      </c>
      <c r="AY79" s="15">
        <v>6.2</v>
      </c>
      <c r="AZ79" s="1">
        <v>0</v>
      </c>
    </row>
    <row r="80" spans="1:52">
      <c r="A80" s="19">
        <v>3</v>
      </c>
      <c r="B80" s="19">
        <v>19</v>
      </c>
      <c r="C80" s="20">
        <v>79</v>
      </c>
      <c r="D80" s="43">
        <v>1.5</v>
      </c>
      <c r="E80" s="43">
        <v>1.5</v>
      </c>
      <c r="F80" s="16">
        <v>6</v>
      </c>
      <c r="G80" s="16">
        <v>1.5</v>
      </c>
      <c r="H80" s="16">
        <v>0</v>
      </c>
      <c r="I80" s="16">
        <v>3</v>
      </c>
      <c r="J80" s="16">
        <v>0</v>
      </c>
      <c r="K80" s="16">
        <v>0</v>
      </c>
      <c r="L80" s="16">
        <v>2.2000000000000002</v>
      </c>
      <c r="M80" s="16">
        <v>0</v>
      </c>
      <c r="N80" s="16">
        <v>0</v>
      </c>
      <c r="O80" s="16">
        <v>2</v>
      </c>
      <c r="P80" s="16">
        <v>10.199999999999999</v>
      </c>
      <c r="Q80" s="16">
        <v>0.8</v>
      </c>
      <c r="R80" s="16">
        <v>9.3000000000000007</v>
      </c>
      <c r="S80" s="16">
        <v>0</v>
      </c>
      <c r="T80" s="16">
        <v>2.0022384458999998</v>
      </c>
      <c r="U80" s="16">
        <v>1.8894293692999999</v>
      </c>
      <c r="V80" s="16">
        <v>0.5</v>
      </c>
      <c r="W80" s="16">
        <v>2.2999999999999998</v>
      </c>
      <c r="X80" s="16">
        <v>11.3</v>
      </c>
      <c r="Y80" s="16">
        <v>0.5</v>
      </c>
      <c r="Z80" s="16">
        <v>17.7</v>
      </c>
      <c r="AA80" s="16">
        <v>2.7</v>
      </c>
      <c r="AB80" s="16">
        <v>8</v>
      </c>
      <c r="AC80" s="16">
        <v>0</v>
      </c>
      <c r="AD80" s="16">
        <v>0</v>
      </c>
      <c r="AE80" s="16">
        <v>6.5</v>
      </c>
      <c r="AF80" s="16">
        <v>0</v>
      </c>
      <c r="AG80" s="16">
        <v>0</v>
      </c>
      <c r="AH80" s="16">
        <v>3.8</v>
      </c>
      <c r="AI80" s="16">
        <v>0</v>
      </c>
      <c r="AJ80" s="16">
        <v>3.4</v>
      </c>
      <c r="AK80" s="43">
        <v>0</v>
      </c>
      <c r="AL80" s="16">
        <v>12.2</v>
      </c>
      <c r="AM80" s="14">
        <v>6.4</v>
      </c>
      <c r="AN80" s="14">
        <v>0.1</v>
      </c>
      <c r="AO80" s="14">
        <v>2</v>
      </c>
      <c r="AP80" s="14">
        <v>0.5</v>
      </c>
      <c r="AQ80" s="14">
        <v>1</v>
      </c>
      <c r="AR80" s="14">
        <v>0</v>
      </c>
      <c r="AS80" s="14">
        <v>0</v>
      </c>
      <c r="AT80" s="14">
        <v>1</v>
      </c>
      <c r="AU80" s="14">
        <v>6.8</v>
      </c>
      <c r="AV80" s="14">
        <v>0</v>
      </c>
      <c r="AW80" s="14">
        <v>39.5</v>
      </c>
      <c r="AX80" s="14">
        <v>7.5</v>
      </c>
      <c r="AY80" s="15">
        <v>0.8</v>
      </c>
      <c r="AZ80" s="1">
        <v>0</v>
      </c>
    </row>
    <row r="81" spans="1:52">
      <c r="A81" s="19">
        <v>3</v>
      </c>
      <c r="B81" s="19">
        <v>20</v>
      </c>
      <c r="C81" s="20">
        <v>80</v>
      </c>
      <c r="D81" s="43">
        <v>0</v>
      </c>
      <c r="E81" s="43">
        <v>0</v>
      </c>
      <c r="F81" s="16">
        <v>14</v>
      </c>
      <c r="G81" s="16">
        <v>1</v>
      </c>
      <c r="H81" s="16">
        <v>0</v>
      </c>
      <c r="I81" s="16">
        <v>4.2</v>
      </c>
      <c r="J81" s="16">
        <v>1</v>
      </c>
      <c r="K81" s="16">
        <v>0</v>
      </c>
      <c r="L81" s="16">
        <v>0.8</v>
      </c>
      <c r="M81" s="16">
        <v>0.5</v>
      </c>
      <c r="N81" s="16">
        <v>0</v>
      </c>
      <c r="O81" s="16">
        <v>9.6999999999999993</v>
      </c>
      <c r="P81" s="16">
        <v>2</v>
      </c>
      <c r="Q81" s="16">
        <v>3</v>
      </c>
      <c r="R81" s="16">
        <v>0</v>
      </c>
      <c r="S81" s="16">
        <v>0</v>
      </c>
      <c r="T81" s="16">
        <v>8.3320164735999995</v>
      </c>
      <c r="U81" s="16">
        <v>8.5428051599999999E-2</v>
      </c>
      <c r="V81" s="16">
        <v>16.7</v>
      </c>
      <c r="W81" s="16">
        <v>0.7</v>
      </c>
      <c r="X81" s="16">
        <v>6</v>
      </c>
      <c r="Y81" s="16">
        <v>0</v>
      </c>
      <c r="Z81" s="16">
        <v>13.2</v>
      </c>
      <c r="AA81" s="16">
        <v>0.8</v>
      </c>
      <c r="AB81" s="16">
        <v>0.3</v>
      </c>
      <c r="AC81" s="16">
        <v>12</v>
      </c>
      <c r="AD81" s="16">
        <v>0</v>
      </c>
      <c r="AE81" s="16">
        <v>3.1</v>
      </c>
      <c r="AF81" s="16">
        <v>0</v>
      </c>
      <c r="AG81" s="16">
        <v>3.1</v>
      </c>
      <c r="AH81" s="16">
        <v>0</v>
      </c>
      <c r="AI81" s="16">
        <v>0</v>
      </c>
      <c r="AJ81" s="16">
        <v>1</v>
      </c>
      <c r="AK81" s="43">
        <v>0</v>
      </c>
      <c r="AL81" s="16">
        <v>0.7</v>
      </c>
      <c r="AM81" s="14">
        <v>0.3</v>
      </c>
      <c r="AN81" s="14">
        <v>0.5</v>
      </c>
      <c r="AO81" s="14">
        <v>6.1</v>
      </c>
      <c r="AP81" s="14">
        <v>3</v>
      </c>
      <c r="AQ81" s="14">
        <v>0.1</v>
      </c>
      <c r="AR81" s="14">
        <v>0</v>
      </c>
      <c r="AS81" s="14">
        <v>13.1</v>
      </c>
      <c r="AT81" s="14">
        <v>0.7</v>
      </c>
      <c r="AU81" s="14">
        <v>0.1</v>
      </c>
      <c r="AV81" s="14">
        <v>0</v>
      </c>
      <c r="AW81" s="14">
        <v>0.4</v>
      </c>
      <c r="AX81" s="14">
        <v>0</v>
      </c>
      <c r="AY81" s="15">
        <v>0</v>
      </c>
      <c r="AZ81" s="1">
        <v>3.9</v>
      </c>
    </row>
    <row r="82" spans="1:52">
      <c r="A82" s="19">
        <v>3</v>
      </c>
      <c r="B82" s="19">
        <v>21</v>
      </c>
      <c r="C82" s="20">
        <v>81</v>
      </c>
      <c r="D82" s="43">
        <v>1.5</v>
      </c>
      <c r="E82" s="43">
        <v>1.5</v>
      </c>
      <c r="F82" s="16">
        <v>4</v>
      </c>
      <c r="G82" s="16">
        <v>1.5</v>
      </c>
      <c r="H82" s="16">
        <v>4</v>
      </c>
      <c r="I82" s="16">
        <v>0</v>
      </c>
      <c r="J82" s="16">
        <v>0.5</v>
      </c>
      <c r="K82" s="16">
        <v>0.5</v>
      </c>
      <c r="L82" s="16">
        <v>0</v>
      </c>
      <c r="M82" s="16">
        <v>16.2</v>
      </c>
      <c r="N82" s="16">
        <v>0</v>
      </c>
      <c r="O82" s="16">
        <v>12.6</v>
      </c>
      <c r="P82" s="16">
        <v>0</v>
      </c>
      <c r="Q82" s="16">
        <v>2</v>
      </c>
      <c r="R82" s="16">
        <v>7</v>
      </c>
      <c r="S82" s="16">
        <v>17</v>
      </c>
      <c r="T82" s="16">
        <v>6.6779261156</v>
      </c>
      <c r="U82" s="16">
        <v>1.5750981878999999</v>
      </c>
      <c r="V82" s="16">
        <v>0.5</v>
      </c>
      <c r="W82" s="16">
        <v>0</v>
      </c>
      <c r="X82" s="16">
        <v>8.1999999999999993</v>
      </c>
      <c r="Y82" s="16">
        <v>28</v>
      </c>
      <c r="Z82" s="16">
        <v>16.5</v>
      </c>
      <c r="AA82" s="16">
        <v>13.7</v>
      </c>
      <c r="AB82" s="16">
        <v>3.2</v>
      </c>
      <c r="AC82" s="16">
        <v>0</v>
      </c>
      <c r="AD82" s="16">
        <v>0</v>
      </c>
      <c r="AE82" s="16">
        <v>3.2</v>
      </c>
      <c r="AF82" s="16">
        <v>0.5</v>
      </c>
      <c r="AG82" s="16">
        <v>0</v>
      </c>
      <c r="AH82" s="16">
        <v>0.3</v>
      </c>
      <c r="AI82" s="16">
        <v>0.4</v>
      </c>
      <c r="AJ82" s="16">
        <v>3</v>
      </c>
      <c r="AK82" s="43">
        <v>8.1999999999999993</v>
      </c>
      <c r="AL82" s="16">
        <v>0</v>
      </c>
      <c r="AM82" s="14">
        <v>2.7</v>
      </c>
      <c r="AN82" s="14">
        <v>0.1</v>
      </c>
      <c r="AO82" s="14">
        <v>3.5</v>
      </c>
      <c r="AP82" s="14">
        <v>1</v>
      </c>
      <c r="AQ82" s="14">
        <v>5.9</v>
      </c>
      <c r="AR82" s="14">
        <v>23.9</v>
      </c>
      <c r="AS82" s="14">
        <v>2.2999999999999998</v>
      </c>
      <c r="AT82" s="14">
        <v>16</v>
      </c>
      <c r="AU82" s="14">
        <v>0</v>
      </c>
      <c r="AV82" s="14">
        <v>0</v>
      </c>
      <c r="AW82" s="14">
        <v>5.8</v>
      </c>
      <c r="AX82" s="14">
        <v>1</v>
      </c>
      <c r="AY82" s="15">
        <v>0</v>
      </c>
      <c r="AZ82" s="1">
        <v>0</v>
      </c>
    </row>
    <row r="83" spans="1:52">
      <c r="A83" s="19">
        <v>3</v>
      </c>
      <c r="B83" s="19">
        <v>22</v>
      </c>
      <c r="C83" s="20">
        <v>82</v>
      </c>
      <c r="D83" s="43">
        <v>0</v>
      </c>
      <c r="E83" s="43">
        <v>0</v>
      </c>
      <c r="F83" s="16">
        <v>6</v>
      </c>
      <c r="G83" s="16">
        <v>6</v>
      </c>
      <c r="H83" s="16">
        <v>0</v>
      </c>
      <c r="I83" s="16">
        <v>0</v>
      </c>
      <c r="J83" s="16">
        <v>0</v>
      </c>
      <c r="K83" s="16">
        <v>0</v>
      </c>
      <c r="L83" s="16">
        <v>4.5</v>
      </c>
      <c r="M83" s="16">
        <v>9.3000000000000007</v>
      </c>
      <c r="N83" s="16">
        <v>0</v>
      </c>
      <c r="O83" s="16">
        <v>1</v>
      </c>
      <c r="P83" s="16">
        <v>1.4</v>
      </c>
      <c r="Q83" s="16">
        <v>6.4</v>
      </c>
      <c r="R83" s="16">
        <v>4</v>
      </c>
      <c r="S83" s="16">
        <v>1</v>
      </c>
      <c r="T83" s="16">
        <v>7.9682810360000005</v>
      </c>
      <c r="U83" s="16">
        <v>2.13570129E-2</v>
      </c>
      <c r="V83" s="16">
        <v>2.5</v>
      </c>
      <c r="W83" s="16">
        <v>0</v>
      </c>
      <c r="X83" s="16">
        <v>3.2</v>
      </c>
      <c r="Y83" s="16">
        <v>0</v>
      </c>
      <c r="Z83" s="16">
        <v>0</v>
      </c>
      <c r="AA83" s="16">
        <v>4.5999999999999996</v>
      </c>
      <c r="AB83" s="16">
        <v>8.6</v>
      </c>
      <c r="AC83" s="16">
        <v>0</v>
      </c>
      <c r="AD83" s="16">
        <v>0</v>
      </c>
      <c r="AE83" s="16">
        <v>1.4</v>
      </c>
      <c r="AF83" s="16">
        <v>0</v>
      </c>
      <c r="AG83" s="16">
        <v>0</v>
      </c>
      <c r="AH83" s="16">
        <v>0</v>
      </c>
      <c r="AI83" s="16">
        <v>5.9</v>
      </c>
      <c r="AJ83" s="16">
        <v>3.5</v>
      </c>
      <c r="AK83" s="43">
        <v>0.5</v>
      </c>
      <c r="AL83" s="16">
        <v>0</v>
      </c>
      <c r="AM83" s="14">
        <v>14.2</v>
      </c>
      <c r="AN83" s="14">
        <v>0</v>
      </c>
      <c r="AO83" s="14">
        <v>0</v>
      </c>
      <c r="AP83" s="14">
        <v>0</v>
      </c>
      <c r="AQ83" s="14">
        <v>5.5</v>
      </c>
      <c r="AR83" s="14">
        <v>0</v>
      </c>
      <c r="AS83" s="14">
        <v>12</v>
      </c>
      <c r="AT83" s="14">
        <v>1.4</v>
      </c>
      <c r="AU83" s="14">
        <v>0</v>
      </c>
      <c r="AV83" s="14">
        <v>0</v>
      </c>
      <c r="AW83" s="14">
        <v>4.9000000000000004</v>
      </c>
      <c r="AX83" s="14">
        <v>6.6</v>
      </c>
      <c r="AY83" s="15">
        <v>0</v>
      </c>
      <c r="AZ83" s="1">
        <v>0</v>
      </c>
    </row>
    <row r="84" spans="1:52">
      <c r="A84" s="19">
        <v>3</v>
      </c>
      <c r="B84" s="19">
        <v>23</v>
      </c>
      <c r="C84" s="20">
        <v>83</v>
      </c>
      <c r="D84" s="43">
        <v>10</v>
      </c>
      <c r="E84" s="43">
        <v>10</v>
      </c>
      <c r="F84" s="16">
        <v>0</v>
      </c>
      <c r="G84" s="16">
        <v>3</v>
      </c>
      <c r="H84" s="16">
        <v>0</v>
      </c>
      <c r="I84" s="16">
        <v>0</v>
      </c>
      <c r="J84" s="16">
        <v>0.5</v>
      </c>
      <c r="K84" s="16">
        <v>0</v>
      </c>
      <c r="L84" s="16">
        <v>1.8</v>
      </c>
      <c r="M84" s="16">
        <v>1.5</v>
      </c>
      <c r="N84" s="16">
        <v>0</v>
      </c>
      <c r="O84" s="16">
        <v>10.5</v>
      </c>
      <c r="P84" s="16">
        <v>0</v>
      </c>
      <c r="Q84" s="16">
        <v>3.4</v>
      </c>
      <c r="R84" s="16">
        <v>2</v>
      </c>
      <c r="S84" s="16">
        <v>0</v>
      </c>
      <c r="T84" s="16">
        <v>9.7066581717999991</v>
      </c>
      <c r="U84" s="16">
        <v>0.57663934830000008</v>
      </c>
      <c r="V84" s="16">
        <v>0</v>
      </c>
      <c r="W84" s="16">
        <v>0</v>
      </c>
      <c r="X84" s="16">
        <v>1.2</v>
      </c>
      <c r="Y84" s="16">
        <v>93.5</v>
      </c>
      <c r="Z84" s="16">
        <v>0</v>
      </c>
      <c r="AA84" s="16">
        <v>1</v>
      </c>
      <c r="AB84" s="16">
        <v>0.6</v>
      </c>
      <c r="AC84" s="16">
        <v>0</v>
      </c>
      <c r="AD84" s="16">
        <v>0</v>
      </c>
      <c r="AE84" s="16">
        <v>4.3</v>
      </c>
      <c r="AF84" s="16">
        <v>6</v>
      </c>
      <c r="AG84" s="16">
        <v>6.5</v>
      </c>
      <c r="AH84" s="16">
        <v>0</v>
      </c>
      <c r="AI84" s="16">
        <v>4.0999999999999996</v>
      </c>
      <c r="AJ84" s="16">
        <v>4.5</v>
      </c>
      <c r="AK84" s="43">
        <v>3.1</v>
      </c>
      <c r="AL84" s="16">
        <v>0</v>
      </c>
      <c r="AM84" s="14">
        <v>2</v>
      </c>
      <c r="AN84" s="14">
        <v>11.3</v>
      </c>
      <c r="AO84" s="14">
        <v>0</v>
      </c>
      <c r="AP84" s="14">
        <v>0</v>
      </c>
      <c r="AQ84" s="14">
        <v>0</v>
      </c>
      <c r="AR84" s="14">
        <v>8.6</v>
      </c>
      <c r="AS84" s="14">
        <v>1.7</v>
      </c>
      <c r="AT84" s="14">
        <v>12.5</v>
      </c>
      <c r="AU84" s="14">
        <v>0</v>
      </c>
      <c r="AV84" s="14">
        <v>0.5</v>
      </c>
      <c r="AW84" s="14">
        <v>0.7</v>
      </c>
      <c r="AX84" s="14">
        <v>0</v>
      </c>
      <c r="AY84" s="15">
        <v>0</v>
      </c>
      <c r="AZ84" s="1">
        <v>0</v>
      </c>
    </row>
    <row r="85" spans="1:52">
      <c r="A85" s="19">
        <v>3</v>
      </c>
      <c r="B85" s="19">
        <v>24</v>
      </c>
      <c r="C85" s="20">
        <v>84</v>
      </c>
      <c r="D85" s="43">
        <v>0</v>
      </c>
      <c r="E85" s="43">
        <v>0</v>
      </c>
      <c r="F85" s="16">
        <v>0</v>
      </c>
      <c r="G85" s="16">
        <v>7</v>
      </c>
      <c r="H85" s="16">
        <v>0</v>
      </c>
      <c r="I85" s="16">
        <v>0</v>
      </c>
      <c r="J85" s="16">
        <v>2</v>
      </c>
      <c r="K85" s="16">
        <v>0.1</v>
      </c>
      <c r="L85" s="16">
        <v>3.8</v>
      </c>
      <c r="M85" s="16">
        <v>7</v>
      </c>
      <c r="N85" s="16">
        <v>0</v>
      </c>
      <c r="O85" s="16">
        <v>11.5</v>
      </c>
      <c r="P85" s="16">
        <v>0.1</v>
      </c>
      <c r="Q85" s="16">
        <v>1</v>
      </c>
      <c r="R85" s="16">
        <v>4.2</v>
      </c>
      <c r="S85" s="16">
        <v>0</v>
      </c>
      <c r="T85" s="16">
        <v>1.5969945481000001</v>
      </c>
      <c r="U85" s="16">
        <v>3.2986555111999998</v>
      </c>
      <c r="V85" s="16">
        <v>0</v>
      </c>
      <c r="W85" s="16">
        <v>0</v>
      </c>
      <c r="X85" s="16">
        <v>2.4</v>
      </c>
      <c r="Y85" s="16">
        <v>0</v>
      </c>
      <c r="Z85" s="16">
        <v>0</v>
      </c>
      <c r="AA85" s="16">
        <v>0.2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1</v>
      </c>
      <c r="AJ85" s="16">
        <v>7.1</v>
      </c>
      <c r="AK85" s="43">
        <v>0</v>
      </c>
      <c r="AL85" s="16">
        <v>0</v>
      </c>
      <c r="AM85" s="14">
        <v>0</v>
      </c>
      <c r="AN85" s="14">
        <v>3</v>
      </c>
      <c r="AO85" s="14">
        <v>5.4</v>
      </c>
      <c r="AP85" s="14">
        <v>0</v>
      </c>
      <c r="AQ85" s="14">
        <v>9.1</v>
      </c>
      <c r="AR85" s="14">
        <v>12.4</v>
      </c>
      <c r="AS85" s="14">
        <v>0.8</v>
      </c>
      <c r="AT85" s="14">
        <v>0.9</v>
      </c>
      <c r="AU85" s="14">
        <v>0</v>
      </c>
      <c r="AV85" s="14">
        <v>0.6</v>
      </c>
      <c r="AW85" s="14">
        <v>4.7</v>
      </c>
      <c r="AX85" s="14">
        <v>11.6</v>
      </c>
      <c r="AY85" s="15">
        <v>1</v>
      </c>
      <c r="AZ85" s="1">
        <v>0</v>
      </c>
    </row>
    <row r="86" spans="1:52">
      <c r="A86" s="19">
        <v>3</v>
      </c>
      <c r="B86" s="19">
        <v>25</v>
      </c>
      <c r="C86" s="20">
        <v>85</v>
      </c>
      <c r="D86" s="43">
        <v>0</v>
      </c>
      <c r="E86" s="43">
        <v>0</v>
      </c>
      <c r="F86" s="16">
        <v>0</v>
      </c>
      <c r="G86" s="16">
        <v>0</v>
      </c>
      <c r="H86" s="16">
        <v>5</v>
      </c>
      <c r="I86" s="16">
        <v>0</v>
      </c>
      <c r="J86" s="16">
        <v>1</v>
      </c>
      <c r="K86" s="16">
        <v>0</v>
      </c>
      <c r="L86" s="16">
        <v>6</v>
      </c>
      <c r="M86" s="16">
        <v>2.8</v>
      </c>
      <c r="N86" s="16">
        <v>0</v>
      </c>
      <c r="O86" s="16">
        <v>5.5</v>
      </c>
      <c r="P86" s="16">
        <v>2</v>
      </c>
      <c r="Q86" s="16">
        <v>0</v>
      </c>
      <c r="R86" s="16">
        <v>3.4</v>
      </c>
      <c r="S86" s="16">
        <v>0</v>
      </c>
      <c r="T86" s="16">
        <v>1.5148699325999999</v>
      </c>
      <c r="U86" s="16">
        <v>11.105282126900001</v>
      </c>
      <c r="V86" s="16">
        <v>1.8</v>
      </c>
      <c r="W86" s="16">
        <v>0</v>
      </c>
      <c r="X86" s="16">
        <v>13.6</v>
      </c>
      <c r="Y86" s="16">
        <v>0</v>
      </c>
      <c r="Z86" s="16">
        <v>0</v>
      </c>
      <c r="AA86" s="16">
        <v>0</v>
      </c>
      <c r="AB86" s="16">
        <v>1.6</v>
      </c>
      <c r="AC86" s="16">
        <v>10.5</v>
      </c>
      <c r="AD86" s="16">
        <v>0</v>
      </c>
      <c r="AE86" s="16">
        <v>3.5</v>
      </c>
      <c r="AF86" s="16">
        <v>0</v>
      </c>
      <c r="AG86" s="16">
        <v>1.7</v>
      </c>
      <c r="AH86" s="16">
        <v>0</v>
      </c>
      <c r="AI86" s="16">
        <v>16.2</v>
      </c>
      <c r="AJ86" s="16">
        <v>6.1</v>
      </c>
      <c r="AK86" s="43">
        <v>0</v>
      </c>
      <c r="AL86" s="16">
        <v>0.6</v>
      </c>
      <c r="AM86" s="14">
        <v>3.8</v>
      </c>
      <c r="AN86" s="14">
        <v>0</v>
      </c>
      <c r="AO86" s="14">
        <v>3</v>
      </c>
      <c r="AP86" s="14">
        <v>0</v>
      </c>
      <c r="AQ86" s="14">
        <v>1.1000000000000001</v>
      </c>
      <c r="AR86" s="14">
        <v>2.2999999999999998</v>
      </c>
      <c r="AS86" s="14">
        <v>0</v>
      </c>
      <c r="AT86" s="14">
        <v>0</v>
      </c>
      <c r="AU86" s="14">
        <v>0.1</v>
      </c>
      <c r="AV86" s="14">
        <v>0</v>
      </c>
      <c r="AW86" s="14">
        <v>0.7</v>
      </c>
      <c r="AX86" s="14">
        <v>0</v>
      </c>
      <c r="AY86" s="15">
        <v>2.6</v>
      </c>
      <c r="AZ86" s="1">
        <v>0</v>
      </c>
    </row>
    <row r="87" spans="1:52">
      <c r="A87" s="19">
        <v>3</v>
      </c>
      <c r="B87" s="19">
        <v>26</v>
      </c>
      <c r="C87" s="20">
        <v>86</v>
      </c>
      <c r="D87" s="43">
        <v>2.5</v>
      </c>
      <c r="E87" s="43">
        <v>2.5</v>
      </c>
      <c r="F87" s="16">
        <v>0</v>
      </c>
      <c r="G87" s="16">
        <v>0</v>
      </c>
      <c r="H87" s="16">
        <v>5</v>
      </c>
      <c r="I87" s="16">
        <v>0</v>
      </c>
      <c r="J87" s="16">
        <v>2</v>
      </c>
      <c r="K87" s="16">
        <v>0.1</v>
      </c>
      <c r="L87" s="16">
        <v>15.2</v>
      </c>
      <c r="M87" s="16">
        <v>8.8000000000000007</v>
      </c>
      <c r="N87" s="16">
        <v>2</v>
      </c>
      <c r="O87" s="16">
        <v>10</v>
      </c>
      <c r="P87" s="16">
        <v>0</v>
      </c>
      <c r="Q87" s="16">
        <v>0</v>
      </c>
      <c r="R87" s="16">
        <v>4.2</v>
      </c>
      <c r="S87" s="16">
        <v>10</v>
      </c>
      <c r="T87" s="16">
        <v>1.8023397629999998</v>
      </c>
      <c r="U87" s="16">
        <v>2.2237158459000002</v>
      </c>
      <c r="V87" s="16">
        <v>0.1</v>
      </c>
      <c r="W87" s="16">
        <v>0</v>
      </c>
      <c r="X87" s="16">
        <v>3.1</v>
      </c>
      <c r="Y87" s="16">
        <v>0.3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7.4</v>
      </c>
      <c r="AF87" s="16">
        <v>0</v>
      </c>
      <c r="AG87" s="16">
        <v>12</v>
      </c>
      <c r="AH87" s="16">
        <v>35.5</v>
      </c>
      <c r="AI87" s="16">
        <v>2.2000000000000002</v>
      </c>
      <c r="AJ87" s="16">
        <v>8.1</v>
      </c>
      <c r="AK87" s="43">
        <v>0</v>
      </c>
      <c r="AL87" s="16">
        <v>0</v>
      </c>
      <c r="AM87" s="14">
        <v>0</v>
      </c>
      <c r="AN87" s="14">
        <v>0</v>
      </c>
      <c r="AO87" s="14">
        <v>4</v>
      </c>
      <c r="AP87" s="14">
        <v>0</v>
      </c>
      <c r="AQ87" s="14">
        <v>0</v>
      </c>
      <c r="AR87" s="14">
        <v>1.1000000000000001</v>
      </c>
      <c r="AS87" s="14">
        <v>0</v>
      </c>
      <c r="AT87" s="14">
        <v>0.6</v>
      </c>
      <c r="AU87" s="14">
        <v>0</v>
      </c>
      <c r="AV87" s="14">
        <v>0</v>
      </c>
      <c r="AW87" s="14">
        <v>0</v>
      </c>
      <c r="AX87" s="14">
        <v>0</v>
      </c>
      <c r="AY87" s="15">
        <v>2</v>
      </c>
      <c r="AZ87" s="1">
        <v>6.8</v>
      </c>
    </row>
    <row r="88" spans="1:52">
      <c r="A88" s="19">
        <v>3</v>
      </c>
      <c r="B88" s="19">
        <v>27</v>
      </c>
      <c r="C88" s="20">
        <v>87</v>
      </c>
      <c r="D88" s="43">
        <v>7.5</v>
      </c>
      <c r="E88" s="43">
        <v>7.5</v>
      </c>
      <c r="F88" s="16">
        <v>0</v>
      </c>
      <c r="G88" s="16">
        <v>0.1</v>
      </c>
      <c r="H88" s="16">
        <v>2.5</v>
      </c>
      <c r="I88" s="16">
        <v>0</v>
      </c>
      <c r="J88" s="16">
        <v>0</v>
      </c>
      <c r="K88" s="16">
        <v>0.1</v>
      </c>
      <c r="L88" s="16">
        <v>1.8</v>
      </c>
      <c r="M88" s="16">
        <v>0</v>
      </c>
      <c r="N88" s="16">
        <v>3.2</v>
      </c>
      <c r="O88" s="16">
        <v>0</v>
      </c>
      <c r="P88" s="16">
        <v>0</v>
      </c>
      <c r="Q88" s="16">
        <v>1.8</v>
      </c>
      <c r="R88" s="16">
        <v>6</v>
      </c>
      <c r="S88" s="16">
        <v>2.7</v>
      </c>
      <c r="T88" s="16">
        <v>2.7039822594</v>
      </c>
      <c r="U88" s="16">
        <v>0</v>
      </c>
      <c r="V88" s="16">
        <v>0</v>
      </c>
      <c r="W88" s="16">
        <v>0</v>
      </c>
      <c r="X88" s="16">
        <v>2.4</v>
      </c>
      <c r="Y88" s="16">
        <v>0</v>
      </c>
      <c r="Z88" s="16">
        <v>0</v>
      </c>
      <c r="AA88" s="16">
        <v>0</v>
      </c>
      <c r="AB88" s="16">
        <v>3.9</v>
      </c>
      <c r="AC88" s="16">
        <v>0.6</v>
      </c>
      <c r="AD88" s="16">
        <v>0</v>
      </c>
      <c r="AE88" s="16">
        <v>0.3</v>
      </c>
      <c r="AF88" s="16">
        <v>0</v>
      </c>
      <c r="AG88" s="16">
        <v>4.4000000000000004</v>
      </c>
      <c r="AH88" s="16">
        <v>0</v>
      </c>
      <c r="AI88" s="16">
        <v>0.3</v>
      </c>
      <c r="AJ88" s="16">
        <v>6.1</v>
      </c>
      <c r="AK88" s="43">
        <v>1</v>
      </c>
      <c r="AL88" s="16">
        <v>0</v>
      </c>
      <c r="AM88" s="14">
        <v>1.6</v>
      </c>
      <c r="AN88" s="14">
        <v>0.5</v>
      </c>
      <c r="AO88" s="14">
        <v>9.3000000000000007</v>
      </c>
      <c r="AP88" s="14">
        <v>0</v>
      </c>
      <c r="AQ88" s="14">
        <v>0</v>
      </c>
      <c r="AR88" s="14">
        <v>0</v>
      </c>
      <c r="AS88" s="14">
        <v>0</v>
      </c>
      <c r="AT88" s="14">
        <v>2.6</v>
      </c>
      <c r="AU88" s="14">
        <v>0</v>
      </c>
      <c r="AV88" s="14">
        <v>0</v>
      </c>
      <c r="AW88" s="14">
        <v>0</v>
      </c>
      <c r="AX88" s="14">
        <v>15.7</v>
      </c>
      <c r="AY88" s="15">
        <v>15</v>
      </c>
      <c r="AZ88" s="1">
        <v>17.3</v>
      </c>
    </row>
    <row r="89" spans="1:52">
      <c r="A89" s="19">
        <v>3</v>
      </c>
      <c r="B89" s="19">
        <v>28</v>
      </c>
      <c r="C89" s="20">
        <v>88</v>
      </c>
      <c r="D89" s="43">
        <v>0</v>
      </c>
      <c r="E89" s="43">
        <v>0</v>
      </c>
      <c r="F89" s="16">
        <v>0</v>
      </c>
      <c r="G89" s="16">
        <v>0</v>
      </c>
      <c r="H89" s="16">
        <v>1.5</v>
      </c>
      <c r="I89" s="16">
        <v>7</v>
      </c>
      <c r="J89" s="16">
        <v>0</v>
      </c>
      <c r="K89" s="16">
        <v>4</v>
      </c>
      <c r="L89" s="16">
        <v>5.2</v>
      </c>
      <c r="M89" s="16">
        <v>0</v>
      </c>
      <c r="N89" s="16">
        <v>3.8</v>
      </c>
      <c r="O89" s="16">
        <v>0</v>
      </c>
      <c r="P89" s="16">
        <v>0</v>
      </c>
      <c r="Q89" s="16">
        <v>0.7</v>
      </c>
      <c r="R89" s="16">
        <v>3.6</v>
      </c>
      <c r="S89" s="16">
        <v>0.5</v>
      </c>
      <c r="T89" s="16">
        <v>5.4738306851000003</v>
      </c>
      <c r="U89" s="16">
        <v>0</v>
      </c>
      <c r="V89" s="16">
        <v>2.5</v>
      </c>
      <c r="W89" s="16">
        <v>0</v>
      </c>
      <c r="X89" s="16">
        <v>13.9</v>
      </c>
      <c r="Y89" s="16">
        <v>9</v>
      </c>
      <c r="Z89" s="16">
        <v>0</v>
      </c>
      <c r="AA89" s="16">
        <v>0</v>
      </c>
      <c r="AB89" s="16">
        <v>12.8</v>
      </c>
      <c r="AC89" s="16">
        <v>2.4</v>
      </c>
      <c r="AD89" s="16">
        <v>0</v>
      </c>
      <c r="AE89" s="16">
        <v>0</v>
      </c>
      <c r="AF89" s="16">
        <v>0</v>
      </c>
      <c r="AG89" s="16">
        <v>2.5</v>
      </c>
      <c r="AH89" s="16">
        <v>9.8000000000000007</v>
      </c>
      <c r="AI89" s="16">
        <v>0</v>
      </c>
      <c r="AJ89" s="16">
        <v>14.7</v>
      </c>
      <c r="AK89" s="43">
        <v>12.1</v>
      </c>
      <c r="AL89" s="16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0.2</v>
      </c>
      <c r="AR89" s="14">
        <v>1.4</v>
      </c>
      <c r="AS89" s="14">
        <v>2.1</v>
      </c>
      <c r="AT89" s="14">
        <v>6.6</v>
      </c>
      <c r="AU89" s="14">
        <v>0</v>
      </c>
      <c r="AV89" s="14">
        <v>0</v>
      </c>
      <c r="AW89" s="14">
        <v>0</v>
      </c>
      <c r="AX89" s="14">
        <v>1.4</v>
      </c>
      <c r="AY89" s="15">
        <v>7.2</v>
      </c>
      <c r="AZ89" s="1">
        <v>15.899999999999999</v>
      </c>
    </row>
    <row r="90" spans="1:52">
      <c r="A90" s="19">
        <v>3</v>
      </c>
      <c r="B90" s="19">
        <v>29</v>
      </c>
      <c r="C90" s="20">
        <v>89</v>
      </c>
      <c r="D90" s="43">
        <v>4.5</v>
      </c>
      <c r="E90" s="43">
        <v>4.5</v>
      </c>
      <c r="F90" s="16">
        <v>0</v>
      </c>
      <c r="G90" s="16">
        <v>0</v>
      </c>
      <c r="H90" s="16">
        <v>2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5.5</v>
      </c>
      <c r="O90" s="16">
        <v>0</v>
      </c>
      <c r="P90" s="16">
        <v>0</v>
      </c>
      <c r="Q90" s="16">
        <v>0</v>
      </c>
      <c r="R90" s="16">
        <v>4</v>
      </c>
      <c r="S90" s="16">
        <v>0.3</v>
      </c>
      <c r="T90" s="16">
        <v>2.13570129E-2</v>
      </c>
      <c r="U90" s="16">
        <v>0</v>
      </c>
      <c r="V90" s="16">
        <v>6.7</v>
      </c>
      <c r="W90" s="16">
        <v>0</v>
      </c>
      <c r="X90" s="16">
        <v>4.3</v>
      </c>
      <c r="Y90" s="16">
        <v>0.1</v>
      </c>
      <c r="Z90" s="16">
        <v>2.5</v>
      </c>
      <c r="AA90" s="16">
        <v>0</v>
      </c>
      <c r="AB90" s="16">
        <v>6.4</v>
      </c>
      <c r="AC90" s="16">
        <v>0</v>
      </c>
      <c r="AD90" s="16">
        <v>0</v>
      </c>
      <c r="AE90" s="16">
        <v>0</v>
      </c>
      <c r="AF90" s="16">
        <v>1.8</v>
      </c>
      <c r="AG90" s="16">
        <v>7.5</v>
      </c>
      <c r="AH90" s="16">
        <v>6.4</v>
      </c>
      <c r="AI90" s="16">
        <v>4.3</v>
      </c>
      <c r="AJ90" s="16">
        <v>0.2</v>
      </c>
      <c r="AK90" s="43">
        <v>12.5</v>
      </c>
      <c r="AL90" s="16">
        <v>1</v>
      </c>
      <c r="AM90" s="14">
        <v>9.4</v>
      </c>
      <c r="AN90" s="14">
        <v>1.8</v>
      </c>
      <c r="AO90" s="14">
        <v>4.8</v>
      </c>
      <c r="AP90" s="14">
        <v>0</v>
      </c>
      <c r="AQ90" s="14">
        <v>41.7</v>
      </c>
      <c r="AR90" s="14">
        <v>3.4</v>
      </c>
      <c r="AS90" s="14">
        <v>1</v>
      </c>
      <c r="AT90" s="14">
        <v>13.4</v>
      </c>
      <c r="AU90" s="14">
        <v>17.2</v>
      </c>
      <c r="AV90" s="14">
        <v>1.6</v>
      </c>
      <c r="AW90" s="14">
        <v>0</v>
      </c>
      <c r="AX90" s="14">
        <v>4.7</v>
      </c>
      <c r="AY90" s="15">
        <v>5.4</v>
      </c>
      <c r="AZ90" s="1">
        <v>16.3</v>
      </c>
    </row>
    <row r="91" spans="1:52">
      <c r="A91" s="19">
        <v>3</v>
      </c>
      <c r="B91" s="19">
        <v>30</v>
      </c>
      <c r="C91" s="20">
        <v>90</v>
      </c>
      <c r="D91" s="43">
        <v>2.5</v>
      </c>
      <c r="E91" s="43">
        <v>2.5</v>
      </c>
      <c r="F91" s="16">
        <v>0</v>
      </c>
      <c r="G91" s="16">
        <v>0</v>
      </c>
      <c r="H91" s="16">
        <v>1</v>
      </c>
      <c r="I91" s="16">
        <v>0</v>
      </c>
      <c r="J91" s="16">
        <v>23</v>
      </c>
      <c r="K91" s="16">
        <v>0</v>
      </c>
      <c r="L91" s="16">
        <v>6.8</v>
      </c>
      <c r="M91" s="16">
        <v>0.1</v>
      </c>
      <c r="N91" s="16">
        <v>4.7</v>
      </c>
      <c r="O91" s="16">
        <v>0</v>
      </c>
      <c r="P91" s="16">
        <v>0</v>
      </c>
      <c r="Q91" s="16">
        <v>0</v>
      </c>
      <c r="R91" s="16">
        <v>3.4</v>
      </c>
      <c r="S91" s="16">
        <v>0</v>
      </c>
      <c r="T91" s="16">
        <v>22.361762424699997</v>
      </c>
      <c r="U91" s="16">
        <v>0</v>
      </c>
      <c r="V91" s="16">
        <v>0</v>
      </c>
      <c r="W91" s="16">
        <v>0</v>
      </c>
      <c r="X91" s="16">
        <v>11.2</v>
      </c>
      <c r="Y91" s="16">
        <v>4.2</v>
      </c>
      <c r="Z91" s="16">
        <v>0</v>
      </c>
      <c r="AA91" s="16">
        <v>0</v>
      </c>
      <c r="AB91" s="16">
        <v>3.3</v>
      </c>
      <c r="AC91" s="16">
        <v>0.8</v>
      </c>
      <c r="AD91" s="16">
        <v>0</v>
      </c>
      <c r="AE91" s="16">
        <v>0.4</v>
      </c>
      <c r="AF91" s="16">
        <v>0</v>
      </c>
      <c r="AG91" s="16">
        <v>0.4</v>
      </c>
      <c r="AH91" s="16">
        <v>0</v>
      </c>
      <c r="AI91" s="16">
        <v>3.5</v>
      </c>
      <c r="AJ91" s="16">
        <v>0.3</v>
      </c>
      <c r="AK91" s="43">
        <v>0</v>
      </c>
      <c r="AL91" s="16">
        <v>3.2</v>
      </c>
      <c r="AM91" s="14">
        <v>0</v>
      </c>
      <c r="AN91" s="14">
        <v>0.4</v>
      </c>
      <c r="AO91" s="14">
        <v>0</v>
      </c>
      <c r="AP91" s="14">
        <v>3.4</v>
      </c>
      <c r="AQ91" s="14">
        <v>9.9</v>
      </c>
      <c r="AR91" s="14">
        <v>11.4</v>
      </c>
      <c r="AS91" s="14">
        <v>34.5</v>
      </c>
      <c r="AT91" s="14">
        <v>17.8</v>
      </c>
      <c r="AU91" s="14">
        <v>0.1</v>
      </c>
      <c r="AV91" s="14">
        <v>0</v>
      </c>
      <c r="AW91" s="14">
        <v>0</v>
      </c>
      <c r="AX91" s="14">
        <v>4.8</v>
      </c>
      <c r="AY91" s="15">
        <v>5.6</v>
      </c>
      <c r="AZ91" s="1">
        <v>12.5</v>
      </c>
    </row>
    <row r="92" spans="1:52">
      <c r="A92" s="19">
        <v>3</v>
      </c>
      <c r="B92" s="19">
        <v>31</v>
      </c>
      <c r="C92" s="20">
        <v>91</v>
      </c>
      <c r="D92" s="43">
        <v>5.5</v>
      </c>
      <c r="E92" s="43">
        <v>5.5</v>
      </c>
      <c r="F92" s="16">
        <v>7</v>
      </c>
      <c r="G92" s="16">
        <v>0</v>
      </c>
      <c r="H92" s="16">
        <v>0.1</v>
      </c>
      <c r="I92" s="16">
        <v>0</v>
      </c>
      <c r="J92" s="16">
        <v>3</v>
      </c>
      <c r="K92" s="16">
        <v>0</v>
      </c>
      <c r="L92" s="16">
        <v>0.1</v>
      </c>
      <c r="M92" s="16">
        <v>3</v>
      </c>
      <c r="N92" s="16">
        <v>8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3.3780661445</v>
      </c>
      <c r="U92" s="16">
        <v>0</v>
      </c>
      <c r="V92" s="16">
        <v>0.3</v>
      </c>
      <c r="W92" s="16">
        <v>1</v>
      </c>
      <c r="X92" s="16">
        <v>0.3</v>
      </c>
      <c r="Y92" s="16">
        <v>0</v>
      </c>
      <c r="Z92" s="16">
        <v>0.5</v>
      </c>
      <c r="AA92" s="16">
        <v>0</v>
      </c>
      <c r="AB92" s="16">
        <v>0</v>
      </c>
      <c r="AC92" s="16">
        <v>20.9</v>
      </c>
      <c r="AD92" s="16">
        <v>2.2000000000000002</v>
      </c>
      <c r="AE92" s="16">
        <v>0</v>
      </c>
      <c r="AF92" s="16">
        <v>0.9</v>
      </c>
      <c r="AG92" s="16">
        <v>0</v>
      </c>
      <c r="AH92" s="16">
        <v>0</v>
      </c>
      <c r="AI92" s="16">
        <v>0</v>
      </c>
      <c r="AJ92" s="16">
        <v>0</v>
      </c>
      <c r="AK92" s="43">
        <v>0</v>
      </c>
      <c r="AL92" s="16">
        <v>30.5</v>
      </c>
      <c r="AM92" s="14">
        <v>0</v>
      </c>
      <c r="AN92" s="14">
        <v>0</v>
      </c>
      <c r="AO92" s="14">
        <v>0</v>
      </c>
      <c r="AP92" s="14">
        <v>7.2</v>
      </c>
      <c r="AQ92" s="14">
        <v>14.2</v>
      </c>
      <c r="AR92" s="14">
        <v>0.1</v>
      </c>
      <c r="AS92" s="14">
        <v>0.2</v>
      </c>
      <c r="AT92" s="14">
        <v>0</v>
      </c>
      <c r="AU92" s="14">
        <v>1</v>
      </c>
      <c r="AV92" s="14">
        <v>0.8</v>
      </c>
      <c r="AW92" s="14">
        <v>0</v>
      </c>
      <c r="AX92" s="14">
        <v>0.2</v>
      </c>
      <c r="AY92" s="15">
        <v>10</v>
      </c>
      <c r="AZ92" s="1">
        <v>16</v>
      </c>
    </row>
    <row r="93" spans="1:52">
      <c r="A93" s="19">
        <v>4</v>
      </c>
      <c r="B93" s="19">
        <v>1</v>
      </c>
      <c r="C93" s="20">
        <v>92</v>
      </c>
      <c r="D93" s="43">
        <v>2.5</v>
      </c>
      <c r="E93" s="43">
        <v>2.5</v>
      </c>
      <c r="F93" s="16">
        <v>2.5</v>
      </c>
      <c r="G93" s="16">
        <v>0</v>
      </c>
      <c r="H93" s="16">
        <v>0</v>
      </c>
      <c r="I93" s="16">
        <v>0</v>
      </c>
      <c r="J93" s="16">
        <v>0.5</v>
      </c>
      <c r="K93" s="16">
        <v>1</v>
      </c>
      <c r="L93" s="16">
        <v>0.1</v>
      </c>
      <c r="M93" s="16">
        <v>0</v>
      </c>
      <c r="N93" s="16">
        <v>5.2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1.0195750819</v>
      </c>
      <c r="U93" s="16">
        <v>0.44849727090000002</v>
      </c>
      <c r="V93" s="16">
        <v>0</v>
      </c>
      <c r="W93" s="16">
        <v>6.7</v>
      </c>
      <c r="X93" s="16">
        <v>0.4</v>
      </c>
      <c r="Y93" s="16">
        <v>0.1</v>
      </c>
      <c r="Z93" s="16">
        <v>2.1</v>
      </c>
      <c r="AA93" s="16">
        <v>7.8</v>
      </c>
      <c r="AB93" s="16">
        <v>7.9</v>
      </c>
      <c r="AC93" s="16">
        <v>0</v>
      </c>
      <c r="AD93" s="16">
        <v>3.2</v>
      </c>
      <c r="AE93" s="16">
        <v>0</v>
      </c>
      <c r="AF93" s="16">
        <v>0</v>
      </c>
      <c r="AG93" s="16">
        <v>3.4</v>
      </c>
      <c r="AH93" s="16">
        <v>0</v>
      </c>
      <c r="AI93" s="16">
        <v>0</v>
      </c>
      <c r="AJ93" s="16">
        <v>0</v>
      </c>
      <c r="AK93" s="43">
        <v>0</v>
      </c>
      <c r="AL93" s="16">
        <v>17.5</v>
      </c>
      <c r="AM93" s="14">
        <v>2.2000000000000002</v>
      </c>
      <c r="AN93" s="14">
        <v>0</v>
      </c>
      <c r="AO93" s="14">
        <v>0</v>
      </c>
      <c r="AP93" s="14">
        <v>9.8000000000000007</v>
      </c>
      <c r="AQ93" s="14">
        <v>14.2</v>
      </c>
      <c r="AR93" s="14">
        <v>11.5</v>
      </c>
      <c r="AS93" s="14">
        <v>2</v>
      </c>
      <c r="AT93" s="14">
        <v>0</v>
      </c>
      <c r="AU93" s="14">
        <v>2.2000000000000002</v>
      </c>
      <c r="AV93" s="14">
        <v>0</v>
      </c>
      <c r="AW93" s="14">
        <v>0</v>
      </c>
      <c r="AX93" s="14">
        <v>0</v>
      </c>
      <c r="AY93" s="15">
        <v>7.4</v>
      </c>
      <c r="AZ93" s="1">
        <v>0.3</v>
      </c>
    </row>
    <row r="94" spans="1:52">
      <c r="A94" s="19">
        <v>4</v>
      </c>
      <c r="B94" s="19">
        <v>2</v>
      </c>
      <c r="C94" s="20">
        <v>93</v>
      </c>
      <c r="D94" s="43">
        <v>0</v>
      </c>
      <c r="E94" s="43">
        <v>0</v>
      </c>
      <c r="F94" s="16">
        <v>0</v>
      </c>
      <c r="G94" s="16">
        <v>0</v>
      </c>
      <c r="H94" s="16">
        <v>0</v>
      </c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2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2.0440329020999997</v>
      </c>
      <c r="V94" s="16">
        <v>0.1</v>
      </c>
      <c r="W94" s="16">
        <v>3.2</v>
      </c>
      <c r="X94" s="16">
        <v>1.7</v>
      </c>
      <c r="Y94" s="16">
        <v>8.1999999999999993</v>
      </c>
      <c r="Z94" s="16">
        <v>2.5</v>
      </c>
      <c r="AA94" s="16">
        <v>12</v>
      </c>
      <c r="AB94" s="16">
        <v>0.6</v>
      </c>
      <c r="AC94" s="16">
        <v>0</v>
      </c>
      <c r="AD94" s="16">
        <v>15.5</v>
      </c>
      <c r="AE94" s="16">
        <v>0</v>
      </c>
      <c r="AF94" s="16">
        <v>7.8</v>
      </c>
      <c r="AG94" s="16">
        <v>1.2</v>
      </c>
      <c r="AH94" s="16">
        <v>0</v>
      </c>
      <c r="AI94" s="16">
        <v>0</v>
      </c>
      <c r="AJ94" s="16">
        <v>0</v>
      </c>
      <c r="AK94" s="43">
        <v>0</v>
      </c>
      <c r="AL94" s="16">
        <v>5.6</v>
      </c>
      <c r="AM94" s="14">
        <v>34.700000000000003</v>
      </c>
      <c r="AN94" s="14">
        <v>0</v>
      </c>
      <c r="AO94" s="14">
        <v>0</v>
      </c>
      <c r="AP94" s="14">
        <v>2</v>
      </c>
      <c r="AQ94" s="14">
        <v>2.6</v>
      </c>
      <c r="AR94" s="14">
        <v>0</v>
      </c>
      <c r="AS94" s="14">
        <v>3.9</v>
      </c>
      <c r="AT94" s="14">
        <v>0</v>
      </c>
      <c r="AU94" s="14">
        <v>1.6</v>
      </c>
      <c r="AV94" s="14">
        <v>0</v>
      </c>
      <c r="AW94" s="14">
        <v>0</v>
      </c>
      <c r="AX94" s="14">
        <v>0</v>
      </c>
      <c r="AY94" s="15">
        <v>3.3000000000000003</v>
      </c>
      <c r="AZ94" s="1">
        <v>2.2000000000000002</v>
      </c>
    </row>
    <row r="95" spans="1:52">
      <c r="A95" s="19">
        <v>4</v>
      </c>
      <c r="B95" s="19">
        <v>3</v>
      </c>
      <c r="C95" s="20">
        <v>94</v>
      </c>
      <c r="D95" s="43">
        <v>0</v>
      </c>
      <c r="E95" s="43">
        <v>0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3.7</v>
      </c>
      <c r="O95" s="16">
        <v>10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2.0089472438999998</v>
      </c>
      <c r="V95" s="16">
        <v>30</v>
      </c>
      <c r="W95" s="16">
        <v>4.3</v>
      </c>
      <c r="X95" s="16">
        <v>0</v>
      </c>
      <c r="Y95" s="16">
        <v>14.4</v>
      </c>
      <c r="Z95" s="16">
        <v>1.5</v>
      </c>
      <c r="AA95" s="16">
        <v>0</v>
      </c>
      <c r="AB95" s="16">
        <v>22.4</v>
      </c>
      <c r="AC95" s="16">
        <v>0</v>
      </c>
      <c r="AD95" s="16">
        <v>0.4</v>
      </c>
      <c r="AE95" s="16">
        <v>0.4</v>
      </c>
      <c r="AF95" s="16">
        <v>17.2</v>
      </c>
      <c r="AG95" s="16">
        <v>0.5</v>
      </c>
      <c r="AH95" s="16">
        <v>0</v>
      </c>
      <c r="AI95" s="16">
        <v>0</v>
      </c>
      <c r="AJ95" s="16">
        <v>4</v>
      </c>
      <c r="AK95" s="43">
        <v>0</v>
      </c>
      <c r="AL95" s="16">
        <v>0</v>
      </c>
      <c r="AM95" s="14">
        <v>3</v>
      </c>
      <c r="AN95" s="14">
        <v>0</v>
      </c>
      <c r="AO95" s="14">
        <v>2.5</v>
      </c>
      <c r="AP95" s="14">
        <v>1.2</v>
      </c>
      <c r="AQ95" s="14">
        <v>0.3</v>
      </c>
      <c r="AR95" s="14">
        <v>0</v>
      </c>
      <c r="AS95" s="14">
        <v>0.3</v>
      </c>
      <c r="AT95" s="14">
        <v>0</v>
      </c>
      <c r="AU95" s="14">
        <v>2.1</v>
      </c>
      <c r="AV95" s="14">
        <v>0</v>
      </c>
      <c r="AW95" s="14">
        <v>0</v>
      </c>
      <c r="AX95" s="14">
        <v>1.5</v>
      </c>
      <c r="AY95" s="15">
        <v>0</v>
      </c>
      <c r="AZ95" s="1">
        <v>4.2</v>
      </c>
    </row>
    <row r="96" spans="1:52">
      <c r="A96" s="19">
        <v>4</v>
      </c>
      <c r="B96" s="19">
        <v>4</v>
      </c>
      <c r="C96" s="20">
        <v>95</v>
      </c>
      <c r="D96" s="43">
        <v>0.1</v>
      </c>
      <c r="E96" s="43">
        <v>0.1</v>
      </c>
      <c r="F96" s="16">
        <v>0</v>
      </c>
      <c r="G96" s="16">
        <v>0</v>
      </c>
      <c r="H96" s="16">
        <v>0</v>
      </c>
      <c r="I96" s="16">
        <v>0.4</v>
      </c>
      <c r="J96" s="16">
        <v>0</v>
      </c>
      <c r="K96" s="16">
        <v>2.9</v>
      </c>
      <c r="L96" s="16">
        <v>0</v>
      </c>
      <c r="M96" s="16">
        <v>1.8</v>
      </c>
      <c r="N96" s="16">
        <v>7.7</v>
      </c>
      <c r="O96" s="16">
        <v>0.8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0.29413450870000002</v>
      </c>
      <c r="V96" s="16">
        <v>0</v>
      </c>
      <c r="W96" s="16">
        <v>0.1</v>
      </c>
      <c r="X96" s="16">
        <v>0.1</v>
      </c>
      <c r="Y96" s="16">
        <v>20.399999999999999</v>
      </c>
      <c r="Z96" s="16">
        <v>1.2</v>
      </c>
      <c r="AA96" s="16">
        <v>0</v>
      </c>
      <c r="AB96" s="16">
        <v>1.6</v>
      </c>
      <c r="AC96" s="16">
        <v>9.6999999999999993</v>
      </c>
      <c r="AD96" s="16">
        <v>0</v>
      </c>
      <c r="AE96" s="16">
        <v>1.3</v>
      </c>
      <c r="AF96" s="16">
        <v>0</v>
      </c>
      <c r="AG96" s="16">
        <v>0</v>
      </c>
      <c r="AH96" s="16">
        <v>0</v>
      </c>
      <c r="AI96" s="16">
        <v>0</v>
      </c>
      <c r="AJ96" s="16">
        <v>5</v>
      </c>
      <c r="AK96" s="43">
        <v>5.4</v>
      </c>
      <c r="AL96" s="16">
        <v>0.2</v>
      </c>
      <c r="AM96" s="14">
        <v>0</v>
      </c>
      <c r="AN96" s="14">
        <v>0</v>
      </c>
      <c r="AO96" s="14">
        <v>0</v>
      </c>
      <c r="AP96" s="14">
        <v>0</v>
      </c>
      <c r="AQ96" s="14">
        <v>6.7</v>
      </c>
      <c r="AR96" s="14">
        <v>0</v>
      </c>
      <c r="AS96" s="14">
        <v>6.3</v>
      </c>
      <c r="AT96" s="14">
        <v>1.3</v>
      </c>
      <c r="AU96" s="14">
        <v>3.9</v>
      </c>
      <c r="AV96" s="14">
        <v>0</v>
      </c>
      <c r="AW96" s="14">
        <v>0</v>
      </c>
      <c r="AX96" s="14">
        <v>14.5</v>
      </c>
      <c r="AY96" s="15">
        <v>4.4000000000000004</v>
      </c>
      <c r="AZ96" s="1">
        <v>5.2</v>
      </c>
    </row>
    <row r="97" spans="1:52">
      <c r="A97" s="19">
        <v>4</v>
      </c>
      <c r="B97" s="19">
        <v>5</v>
      </c>
      <c r="C97" s="20">
        <v>96</v>
      </c>
      <c r="D97" s="43">
        <v>0</v>
      </c>
      <c r="E97" s="43">
        <v>0</v>
      </c>
      <c r="F97" s="16">
        <v>0</v>
      </c>
      <c r="G97" s="16">
        <v>0</v>
      </c>
      <c r="H97" s="16">
        <v>0</v>
      </c>
      <c r="I97" s="16">
        <v>4.5</v>
      </c>
      <c r="J97" s="16">
        <v>14</v>
      </c>
      <c r="K97" s="16">
        <v>0</v>
      </c>
      <c r="L97" s="16">
        <v>0</v>
      </c>
      <c r="M97" s="16">
        <v>8.3000000000000007</v>
      </c>
      <c r="N97" s="16">
        <v>4.5999999999999996</v>
      </c>
      <c r="O97" s="16">
        <v>0</v>
      </c>
      <c r="P97" s="16">
        <v>0</v>
      </c>
      <c r="Q97" s="16">
        <v>0</v>
      </c>
      <c r="R97" s="16">
        <v>0</v>
      </c>
      <c r="S97" s="16">
        <v>11.3</v>
      </c>
      <c r="T97" s="16">
        <v>0.683646117</v>
      </c>
      <c r="U97" s="16">
        <v>14.298185543999999</v>
      </c>
      <c r="V97" s="16">
        <v>13</v>
      </c>
      <c r="W97" s="16">
        <v>26.9</v>
      </c>
      <c r="X97" s="16">
        <v>0</v>
      </c>
      <c r="Y97" s="16">
        <v>0</v>
      </c>
      <c r="Z97" s="16">
        <v>4.5999999999999996</v>
      </c>
      <c r="AA97" s="16">
        <v>0</v>
      </c>
      <c r="AB97" s="16">
        <v>12.4</v>
      </c>
      <c r="AC97" s="16">
        <v>0.5</v>
      </c>
      <c r="AD97" s="16">
        <v>0</v>
      </c>
      <c r="AE97" s="16">
        <v>0</v>
      </c>
      <c r="AF97" s="16">
        <v>0</v>
      </c>
      <c r="AG97" s="16">
        <v>2.6</v>
      </c>
      <c r="AH97" s="16">
        <v>0</v>
      </c>
      <c r="AI97" s="16">
        <v>0</v>
      </c>
      <c r="AJ97" s="16">
        <v>0</v>
      </c>
      <c r="AK97" s="43">
        <v>1.6</v>
      </c>
      <c r="AL97" s="16">
        <v>0</v>
      </c>
      <c r="AM97" s="14">
        <v>5.6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0.1</v>
      </c>
      <c r="AT97" s="14">
        <v>6.4</v>
      </c>
      <c r="AU97" s="14">
        <v>14.6</v>
      </c>
      <c r="AV97" s="14">
        <v>0</v>
      </c>
      <c r="AW97" s="14">
        <v>0</v>
      </c>
      <c r="AX97" s="14">
        <v>12.4</v>
      </c>
      <c r="AY97" s="15">
        <v>7</v>
      </c>
      <c r="AZ97" s="1">
        <v>6.5</v>
      </c>
    </row>
    <row r="98" spans="1:52">
      <c r="A98" s="19">
        <v>4</v>
      </c>
      <c r="B98" s="19">
        <v>6</v>
      </c>
      <c r="C98" s="20">
        <v>97</v>
      </c>
      <c r="D98" s="43">
        <v>0</v>
      </c>
      <c r="E98" s="43">
        <v>0</v>
      </c>
      <c r="F98" s="16">
        <v>0</v>
      </c>
      <c r="G98" s="16">
        <v>0</v>
      </c>
      <c r="H98" s="16">
        <v>0</v>
      </c>
      <c r="I98" s="16">
        <v>0.1</v>
      </c>
      <c r="J98" s="16">
        <v>8</v>
      </c>
      <c r="K98" s="16">
        <v>0</v>
      </c>
      <c r="L98" s="16">
        <v>8.4</v>
      </c>
      <c r="M98" s="16">
        <v>4.3</v>
      </c>
      <c r="N98" s="16">
        <v>0.8</v>
      </c>
      <c r="O98" s="16">
        <v>0</v>
      </c>
      <c r="P98" s="16">
        <v>11</v>
      </c>
      <c r="Q98" s="16">
        <v>0</v>
      </c>
      <c r="R98" s="16">
        <v>0</v>
      </c>
      <c r="S98" s="16">
        <v>8.6999999999999993</v>
      </c>
      <c r="T98" s="16">
        <v>0</v>
      </c>
      <c r="U98" s="16">
        <v>11.0421812632</v>
      </c>
      <c r="V98" s="16">
        <v>5</v>
      </c>
      <c r="W98" s="16">
        <v>0</v>
      </c>
      <c r="X98" s="16">
        <v>4.3</v>
      </c>
      <c r="Y98" s="16">
        <v>8.1999999999999993</v>
      </c>
      <c r="Z98" s="16">
        <v>9.5</v>
      </c>
      <c r="AA98" s="16">
        <v>0</v>
      </c>
      <c r="AB98" s="16">
        <v>13</v>
      </c>
      <c r="AC98" s="16">
        <v>7.5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3</v>
      </c>
      <c r="AK98" s="43">
        <v>1.4</v>
      </c>
      <c r="AL98" s="16">
        <v>0</v>
      </c>
      <c r="AM98" s="14">
        <v>2.4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18.7</v>
      </c>
      <c r="AU98" s="14">
        <v>0</v>
      </c>
      <c r="AV98" s="14">
        <v>0</v>
      </c>
      <c r="AW98" s="14">
        <v>0</v>
      </c>
      <c r="AX98" s="14">
        <v>1.1000000000000001</v>
      </c>
      <c r="AY98" s="15">
        <v>0</v>
      </c>
      <c r="AZ98" s="1">
        <v>5.2</v>
      </c>
    </row>
    <row r="99" spans="1:52">
      <c r="A99" s="19">
        <v>4</v>
      </c>
      <c r="B99" s="19">
        <v>7</v>
      </c>
      <c r="C99" s="20">
        <v>98</v>
      </c>
      <c r="D99" s="43">
        <v>0</v>
      </c>
      <c r="E99" s="43">
        <v>0</v>
      </c>
      <c r="F99" s="16">
        <v>0</v>
      </c>
      <c r="G99" s="16">
        <v>0</v>
      </c>
      <c r="H99" s="16">
        <v>0</v>
      </c>
      <c r="I99" s="16">
        <v>6</v>
      </c>
      <c r="J99" s="16">
        <v>0</v>
      </c>
      <c r="K99" s="16">
        <v>0</v>
      </c>
      <c r="L99" s="16">
        <v>8.3000000000000007</v>
      </c>
      <c r="M99" s="16">
        <v>0.8</v>
      </c>
      <c r="N99" s="16">
        <v>0</v>
      </c>
      <c r="O99" s="16">
        <v>0</v>
      </c>
      <c r="P99" s="16">
        <v>8</v>
      </c>
      <c r="Q99" s="16">
        <v>0</v>
      </c>
      <c r="R99" s="16">
        <v>0</v>
      </c>
      <c r="S99" s="16">
        <v>0</v>
      </c>
      <c r="T99" s="16">
        <v>6.2149647000000002E-2</v>
      </c>
      <c r="U99" s="16">
        <v>6.8638363162000005</v>
      </c>
      <c r="V99" s="16">
        <v>0</v>
      </c>
      <c r="W99" s="16">
        <v>0</v>
      </c>
      <c r="X99" s="16">
        <v>0.1</v>
      </c>
      <c r="Y99" s="16">
        <v>2</v>
      </c>
      <c r="Z99" s="16">
        <v>18.399999999999999</v>
      </c>
      <c r="AA99" s="16">
        <v>0</v>
      </c>
      <c r="AB99" s="16">
        <v>1.1000000000000001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43">
        <v>0</v>
      </c>
      <c r="AL99" s="16">
        <v>1.6</v>
      </c>
      <c r="AM99" s="14">
        <v>0</v>
      </c>
      <c r="AN99" s="14">
        <v>0</v>
      </c>
      <c r="AO99" s="14">
        <v>5.9</v>
      </c>
      <c r="AP99" s="14">
        <v>0</v>
      </c>
      <c r="AQ99" s="14">
        <v>0</v>
      </c>
      <c r="AR99" s="14">
        <v>0</v>
      </c>
      <c r="AS99" s="14">
        <v>3.4</v>
      </c>
      <c r="AT99" s="14">
        <v>0</v>
      </c>
      <c r="AU99" s="14">
        <v>0</v>
      </c>
      <c r="AV99" s="14">
        <v>0</v>
      </c>
      <c r="AW99" s="14">
        <v>1</v>
      </c>
      <c r="AX99" s="14">
        <v>0.6</v>
      </c>
      <c r="AY99" s="15">
        <v>1</v>
      </c>
      <c r="AZ99" s="1">
        <v>5.4</v>
      </c>
    </row>
    <row r="100" spans="1:52">
      <c r="A100" s="19">
        <v>4</v>
      </c>
      <c r="B100" s="19">
        <v>8</v>
      </c>
      <c r="C100" s="20">
        <v>99</v>
      </c>
      <c r="D100" s="43">
        <v>0</v>
      </c>
      <c r="E100" s="43">
        <v>0</v>
      </c>
      <c r="F100" s="16">
        <v>0</v>
      </c>
      <c r="G100" s="16">
        <v>0</v>
      </c>
      <c r="H100" s="16">
        <v>0</v>
      </c>
      <c r="I100" s="16">
        <v>11</v>
      </c>
      <c r="J100" s="16">
        <v>3</v>
      </c>
      <c r="K100" s="16">
        <v>0</v>
      </c>
      <c r="L100" s="16">
        <v>0</v>
      </c>
      <c r="M100" s="16">
        <v>6.8</v>
      </c>
      <c r="N100" s="16">
        <v>0</v>
      </c>
      <c r="O100" s="16">
        <v>0</v>
      </c>
      <c r="P100" s="16">
        <v>3.8</v>
      </c>
      <c r="Q100" s="16">
        <v>0</v>
      </c>
      <c r="R100" s="16">
        <v>0</v>
      </c>
      <c r="S100" s="16">
        <v>0</v>
      </c>
      <c r="T100" s="16">
        <v>0</v>
      </c>
      <c r="U100" s="16">
        <v>5.3386048593000002</v>
      </c>
      <c r="V100" s="16">
        <v>1.7</v>
      </c>
      <c r="W100" s="16">
        <v>10</v>
      </c>
      <c r="X100" s="16">
        <v>0</v>
      </c>
      <c r="Y100" s="16">
        <v>3.2</v>
      </c>
      <c r="Z100" s="16">
        <v>0</v>
      </c>
      <c r="AA100" s="16">
        <v>0</v>
      </c>
      <c r="AB100" s="16">
        <v>0.6</v>
      </c>
      <c r="AC100" s="16">
        <v>0</v>
      </c>
      <c r="AD100" s="16">
        <v>0</v>
      </c>
      <c r="AE100" s="16">
        <v>0</v>
      </c>
      <c r="AF100" s="16">
        <v>0</v>
      </c>
      <c r="AG100" s="16">
        <v>1.5</v>
      </c>
      <c r="AH100" s="16">
        <v>0</v>
      </c>
      <c r="AI100" s="16">
        <v>26</v>
      </c>
      <c r="AJ100" s="16">
        <v>2.9</v>
      </c>
      <c r="AK100" s="43">
        <v>0</v>
      </c>
      <c r="AL100" s="16">
        <v>0</v>
      </c>
      <c r="AM100" s="14">
        <v>1</v>
      </c>
      <c r="AN100" s="14">
        <v>0</v>
      </c>
      <c r="AO100" s="14">
        <v>0.1</v>
      </c>
      <c r="AP100" s="14">
        <v>0</v>
      </c>
      <c r="AQ100" s="14">
        <v>0</v>
      </c>
      <c r="AR100" s="14">
        <v>10.8</v>
      </c>
      <c r="AS100" s="14">
        <v>0</v>
      </c>
      <c r="AT100" s="14">
        <v>0</v>
      </c>
      <c r="AU100" s="14">
        <v>0</v>
      </c>
      <c r="AV100" s="14">
        <v>0</v>
      </c>
      <c r="AW100" s="14">
        <v>13.3</v>
      </c>
      <c r="AX100" s="14">
        <v>12.5</v>
      </c>
      <c r="AY100" s="15">
        <v>1.1000000000000001</v>
      </c>
      <c r="AZ100" s="1">
        <v>0.2</v>
      </c>
    </row>
    <row r="101" spans="1:52">
      <c r="A101" s="19">
        <v>4</v>
      </c>
      <c r="B101" s="19">
        <v>9</v>
      </c>
      <c r="C101" s="20">
        <v>100</v>
      </c>
      <c r="D101" s="43">
        <v>0</v>
      </c>
      <c r="E101" s="43">
        <v>0</v>
      </c>
      <c r="F101" s="16">
        <v>0</v>
      </c>
      <c r="G101" s="16">
        <v>0</v>
      </c>
      <c r="H101" s="16">
        <v>0</v>
      </c>
      <c r="I101" s="16">
        <v>4</v>
      </c>
      <c r="J101" s="16">
        <v>0</v>
      </c>
      <c r="K101" s="16">
        <v>3.4</v>
      </c>
      <c r="L101" s="16">
        <v>0.1</v>
      </c>
      <c r="M101" s="16">
        <v>0</v>
      </c>
      <c r="N101" s="16">
        <v>0</v>
      </c>
      <c r="O101" s="16">
        <v>0</v>
      </c>
      <c r="P101" s="16">
        <v>5.2</v>
      </c>
      <c r="Q101" s="16">
        <v>0</v>
      </c>
      <c r="R101" s="16">
        <v>0</v>
      </c>
      <c r="S101" s="16">
        <v>0</v>
      </c>
      <c r="T101" s="16">
        <v>0</v>
      </c>
      <c r="U101" s="16">
        <v>1.8692326965999999</v>
      </c>
      <c r="V101" s="16">
        <v>23</v>
      </c>
      <c r="W101" s="16">
        <v>0</v>
      </c>
      <c r="X101" s="16">
        <v>0</v>
      </c>
      <c r="Y101" s="16">
        <v>0.1</v>
      </c>
      <c r="Z101" s="16">
        <v>0</v>
      </c>
      <c r="AA101" s="16">
        <v>0</v>
      </c>
      <c r="AB101" s="16">
        <v>3.1</v>
      </c>
      <c r="AC101" s="16">
        <v>0.7</v>
      </c>
      <c r="AD101" s="16">
        <v>2.2000000000000002</v>
      </c>
      <c r="AE101" s="16">
        <v>7</v>
      </c>
      <c r="AF101" s="16">
        <v>0</v>
      </c>
      <c r="AG101" s="16">
        <v>0</v>
      </c>
      <c r="AH101" s="16">
        <v>4.5999999999999996</v>
      </c>
      <c r="AI101" s="16">
        <v>2.4</v>
      </c>
      <c r="AJ101" s="16">
        <v>0</v>
      </c>
      <c r="AK101" s="43">
        <v>0</v>
      </c>
      <c r="AL101" s="16">
        <v>0</v>
      </c>
      <c r="AM101" s="14">
        <v>0</v>
      </c>
      <c r="AN101" s="14">
        <v>0.1</v>
      </c>
      <c r="AO101" s="14">
        <v>20</v>
      </c>
      <c r="AP101" s="14">
        <v>0</v>
      </c>
      <c r="AQ101" s="14">
        <v>0</v>
      </c>
      <c r="AR101" s="14">
        <v>0.1</v>
      </c>
      <c r="AS101" s="14">
        <v>0</v>
      </c>
      <c r="AT101" s="14">
        <v>0</v>
      </c>
      <c r="AU101" s="14">
        <v>3.7</v>
      </c>
      <c r="AV101" s="14">
        <v>0</v>
      </c>
      <c r="AW101" s="14">
        <v>4.3</v>
      </c>
      <c r="AX101" s="14">
        <v>0.3</v>
      </c>
      <c r="AY101" s="15">
        <v>1.9</v>
      </c>
      <c r="AZ101" s="1">
        <v>0</v>
      </c>
    </row>
    <row r="102" spans="1:52">
      <c r="A102" s="19">
        <v>4</v>
      </c>
      <c r="B102" s="19">
        <v>10</v>
      </c>
      <c r="C102" s="20">
        <v>101</v>
      </c>
      <c r="D102" s="43">
        <v>0</v>
      </c>
      <c r="E102" s="43">
        <v>0</v>
      </c>
      <c r="F102" s="16">
        <v>0</v>
      </c>
      <c r="G102" s="16">
        <v>0</v>
      </c>
      <c r="H102" s="16">
        <v>0.1</v>
      </c>
      <c r="I102" s="16">
        <v>0</v>
      </c>
      <c r="J102" s="16">
        <v>0.5</v>
      </c>
      <c r="K102" s="16">
        <v>0</v>
      </c>
      <c r="L102" s="16">
        <v>0</v>
      </c>
      <c r="M102" s="16">
        <v>5.6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4.9866647014999996</v>
      </c>
      <c r="V102" s="16">
        <v>0</v>
      </c>
      <c r="W102" s="16">
        <v>0</v>
      </c>
      <c r="X102" s="16">
        <v>0</v>
      </c>
      <c r="Y102" s="16">
        <v>0</v>
      </c>
      <c r="Z102" s="16">
        <v>9.6999999999999993</v>
      </c>
      <c r="AA102" s="16">
        <v>0</v>
      </c>
      <c r="AB102" s="16">
        <v>0.3</v>
      </c>
      <c r="AC102" s="16">
        <v>0.3</v>
      </c>
      <c r="AD102" s="16">
        <v>3</v>
      </c>
      <c r="AE102" s="16">
        <v>1</v>
      </c>
      <c r="AF102" s="16">
        <v>0</v>
      </c>
      <c r="AG102" s="16">
        <v>0</v>
      </c>
      <c r="AH102" s="16">
        <v>0.8</v>
      </c>
      <c r="AI102" s="16">
        <v>6.4</v>
      </c>
      <c r="AJ102" s="16">
        <v>0</v>
      </c>
      <c r="AK102" s="43">
        <v>0</v>
      </c>
      <c r="AL102" s="16">
        <v>0</v>
      </c>
      <c r="AM102" s="14">
        <v>0</v>
      </c>
      <c r="AN102" s="14">
        <v>0</v>
      </c>
      <c r="AO102" s="14">
        <v>0</v>
      </c>
      <c r="AP102" s="14">
        <v>0.8</v>
      </c>
      <c r="AQ102" s="14">
        <v>0.1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1.1000000000000001</v>
      </c>
      <c r="AX102" s="14">
        <v>0.1</v>
      </c>
      <c r="AY102" s="15">
        <v>0.2</v>
      </c>
      <c r="AZ102" s="1">
        <v>7.7</v>
      </c>
    </row>
    <row r="103" spans="1:52">
      <c r="A103" s="19">
        <v>4</v>
      </c>
      <c r="B103" s="19">
        <v>11</v>
      </c>
      <c r="C103" s="20">
        <v>102</v>
      </c>
      <c r="D103" s="43">
        <v>5.5</v>
      </c>
      <c r="E103" s="43">
        <v>5.5</v>
      </c>
      <c r="F103" s="16">
        <v>0</v>
      </c>
      <c r="G103" s="16">
        <v>0</v>
      </c>
      <c r="H103" s="16">
        <v>0</v>
      </c>
      <c r="I103" s="16">
        <v>4.7</v>
      </c>
      <c r="J103" s="16">
        <v>0</v>
      </c>
      <c r="K103" s="16">
        <v>0</v>
      </c>
      <c r="L103" s="16">
        <v>0</v>
      </c>
      <c r="M103" s="16">
        <v>3.5</v>
      </c>
      <c r="N103" s="16">
        <v>0</v>
      </c>
      <c r="O103" s="16">
        <v>3.4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10.740386241</v>
      </c>
      <c r="V103" s="16">
        <v>0</v>
      </c>
      <c r="W103" s="16">
        <v>0</v>
      </c>
      <c r="X103" s="16">
        <v>0.1</v>
      </c>
      <c r="Y103" s="16">
        <v>16.2</v>
      </c>
      <c r="Z103" s="16">
        <v>1.3</v>
      </c>
      <c r="AA103" s="16">
        <v>7.5</v>
      </c>
      <c r="AB103" s="16">
        <v>7.4</v>
      </c>
      <c r="AC103" s="16">
        <v>0</v>
      </c>
      <c r="AD103" s="16">
        <v>7.5</v>
      </c>
      <c r="AE103" s="16">
        <v>0</v>
      </c>
      <c r="AF103" s="16">
        <v>0</v>
      </c>
      <c r="AG103" s="16">
        <v>0.5</v>
      </c>
      <c r="AH103" s="16">
        <v>0</v>
      </c>
      <c r="AI103" s="16">
        <v>0.9</v>
      </c>
      <c r="AJ103" s="16">
        <v>1</v>
      </c>
      <c r="AK103" s="43">
        <v>0</v>
      </c>
      <c r="AL103" s="16">
        <v>1.5</v>
      </c>
      <c r="AM103" s="14">
        <v>0</v>
      </c>
      <c r="AN103" s="14">
        <v>0</v>
      </c>
      <c r="AO103" s="14">
        <v>0</v>
      </c>
      <c r="AP103" s="14">
        <v>4.9000000000000004</v>
      </c>
      <c r="AQ103" s="14">
        <v>8.5</v>
      </c>
      <c r="AR103" s="14">
        <v>0</v>
      </c>
      <c r="AS103" s="14">
        <v>0</v>
      </c>
      <c r="AT103" s="14">
        <v>0</v>
      </c>
      <c r="AU103" s="14">
        <v>5</v>
      </c>
      <c r="AV103" s="14">
        <v>0.5</v>
      </c>
      <c r="AW103" s="14">
        <v>0.1</v>
      </c>
      <c r="AX103" s="14">
        <v>0</v>
      </c>
      <c r="AY103" s="15">
        <v>3.9000000000000004</v>
      </c>
      <c r="AZ103" s="1">
        <v>3.4</v>
      </c>
    </row>
    <row r="104" spans="1:52">
      <c r="A104" s="19">
        <v>4</v>
      </c>
      <c r="B104" s="19">
        <v>12</v>
      </c>
      <c r="C104" s="20">
        <v>103</v>
      </c>
      <c r="D104" s="43">
        <v>0.1</v>
      </c>
      <c r="E104" s="43">
        <v>0.1</v>
      </c>
      <c r="F104" s="16">
        <v>0</v>
      </c>
      <c r="G104" s="16">
        <v>18</v>
      </c>
      <c r="H104" s="16">
        <v>0</v>
      </c>
      <c r="I104" s="16">
        <v>3.5</v>
      </c>
      <c r="J104" s="16">
        <v>2</v>
      </c>
      <c r="K104" s="16">
        <v>0.1</v>
      </c>
      <c r="L104" s="16">
        <v>0</v>
      </c>
      <c r="M104" s="16">
        <v>4.3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4.5490437476999999</v>
      </c>
      <c r="V104" s="16">
        <v>0</v>
      </c>
      <c r="W104" s="16">
        <v>0</v>
      </c>
      <c r="X104" s="16">
        <v>0.1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11.6</v>
      </c>
      <c r="AI104" s="16">
        <v>7</v>
      </c>
      <c r="AJ104" s="16">
        <v>0</v>
      </c>
      <c r="AK104" s="43">
        <v>0</v>
      </c>
      <c r="AL104" s="16">
        <v>0</v>
      </c>
      <c r="AM104" s="14">
        <v>4.9000000000000004</v>
      </c>
      <c r="AN104" s="14">
        <v>0</v>
      </c>
      <c r="AO104" s="14">
        <v>0</v>
      </c>
      <c r="AP104" s="14">
        <v>3.6</v>
      </c>
      <c r="AQ104" s="14">
        <v>1.9</v>
      </c>
      <c r="AR104" s="14">
        <v>0</v>
      </c>
      <c r="AS104" s="14">
        <v>0.3</v>
      </c>
      <c r="AT104" s="14">
        <v>0</v>
      </c>
      <c r="AU104" s="14">
        <v>0.1</v>
      </c>
      <c r="AV104" s="14">
        <v>0</v>
      </c>
      <c r="AW104" s="14">
        <v>17.5</v>
      </c>
      <c r="AX104" s="14">
        <v>0</v>
      </c>
      <c r="AY104" s="15">
        <v>0</v>
      </c>
      <c r="AZ104" s="1">
        <v>6.3</v>
      </c>
    </row>
    <row r="105" spans="1:52">
      <c r="A105" s="19">
        <v>4</v>
      </c>
      <c r="B105" s="19">
        <v>13</v>
      </c>
      <c r="C105" s="20">
        <v>104</v>
      </c>
      <c r="D105" s="43">
        <v>2.5</v>
      </c>
      <c r="E105" s="43">
        <v>2.5</v>
      </c>
      <c r="F105" s="16">
        <v>0</v>
      </c>
      <c r="G105" s="16">
        <v>1</v>
      </c>
      <c r="H105" s="16">
        <v>5.5</v>
      </c>
      <c r="I105" s="16">
        <v>1</v>
      </c>
      <c r="J105" s="16">
        <v>0</v>
      </c>
      <c r="K105" s="16">
        <v>3.4</v>
      </c>
      <c r="L105" s="16">
        <v>1.2</v>
      </c>
      <c r="M105" s="16">
        <v>10</v>
      </c>
      <c r="N105" s="16">
        <v>2.8</v>
      </c>
      <c r="O105" s="16">
        <v>3.5</v>
      </c>
      <c r="P105" s="16">
        <v>0</v>
      </c>
      <c r="Q105" s="16">
        <v>0</v>
      </c>
      <c r="R105" s="16">
        <v>0</v>
      </c>
      <c r="S105" s="16">
        <v>10</v>
      </c>
      <c r="T105" s="16">
        <v>0</v>
      </c>
      <c r="U105" s="16">
        <v>2.13570129E-2</v>
      </c>
      <c r="V105" s="16">
        <v>0</v>
      </c>
      <c r="W105" s="16">
        <v>0</v>
      </c>
      <c r="X105" s="16">
        <v>0</v>
      </c>
      <c r="Y105" s="16">
        <v>3.2</v>
      </c>
      <c r="Z105" s="16">
        <v>1.9</v>
      </c>
      <c r="AA105" s="16">
        <v>0</v>
      </c>
      <c r="AB105" s="16">
        <v>0</v>
      </c>
      <c r="AC105" s="16">
        <v>2.2999999999999998</v>
      </c>
      <c r="AD105" s="16">
        <v>0.5</v>
      </c>
      <c r="AE105" s="16">
        <v>0</v>
      </c>
      <c r="AF105" s="16">
        <v>0</v>
      </c>
      <c r="AG105" s="16">
        <v>3.1</v>
      </c>
      <c r="AH105" s="16">
        <v>14.4</v>
      </c>
      <c r="AI105" s="16">
        <v>0</v>
      </c>
      <c r="AJ105" s="16">
        <v>0</v>
      </c>
      <c r="AK105" s="43">
        <v>0</v>
      </c>
      <c r="AL105" s="16">
        <v>0</v>
      </c>
      <c r="AM105" s="14">
        <v>0.4</v>
      </c>
      <c r="AN105" s="14">
        <v>0</v>
      </c>
      <c r="AO105" s="14">
        <v>0</v>
      </c>
      <c r="AP105" s="14">
        <v>2.1</v>
      </c>
      <c r="AQ105" s="14">
        <v>0</v>
      </c>
      <c r="AR105" s="14">
        <v>0</v>
      </c>
      <c r="AS105" s="14">
        <v>1.3</v>
      </c>
      <c r="AT105" s="14">
        <v>4.3</v>
      </c>
      <c r="AU105" s="14">
        <v>0</v>
      </c>
      <c r="AV105" s="14">
        <v>0</v>
      </c>
      <c r="AW105" s="14">
        <v>0</v>
      </c>
      <c r="AX105" s="14">
        <v>0</v>
      </c>
      <c r="AY105" s="15">
        <v>0</v>
      </c>
      <c r="AZ105" s="1">
        <v>7.4</v>
      </c>
    </row>
    <row r="106" spans="1:52">
      <c r="A106" s="19">
        <v>4</v>
      </c>
      <c r="B106" s="19">
        <v>14</v>
      </c>
      <c r="C106" s="20">
        <v>105</v>
      </c>
      <c r="D106" s="43">
        <v>0.1</v>
      </c>
      <c r="E106" s="43">
        <v>0.1</v>
      </c>
      <c r="F106" s="16">
        <v>0</v>
      </c>
      <c r="G106" s="16">
        <v>6.5</v>
      </c>
      <c r="H106" s="16">
        <v>0</v>
      </c>
      <c r="I106" s="16">
        <v>1.5</v>
      </c>
      <c r="J106" s="16">
        <v>0</v>
      </c>
      <c r="K106" s="16">
        <v>29.2</v>
      </c>
      <c r="L106" s="16">
        <v>0</v>
      </c>
      <c r="M106" s="16">
        <v>5.0999999999999996</v>
      </c>
      <c r="N106" s="16">
        <v>2</v>
      </c>
      <c r="O106" s="16">
        <v>1.2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7.7739526955999994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9.1</v>
      </c>
      <c r="AB106" s="16">
        <v>6.6</v>
      </c>
      <c r="AC106" s="16">
        <v>1.5</v>
      </c>
      <c r="AD106" s="16">
        <v>0</v>
      </c>
      <c r="AE106" s="16">
        <v>0</v>
      </c>
      <c r="AF106" s="16">
        <v>0</v>
      </c>
      <c r="AG106" s="16">
        <v>0</v>
      </c>
      <c r="AH106" s="16">
        <v>3.8</v>
      </c>
      <c r="AI106" s="16">
        <v>0</v>
      </c>
      <c r="AJ106" s="16">
        <v>1.5</v>
      </c>
      <c r="AK106" s="43">
        <v>0</v>
      </c>
      <c r="AL106" s="16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2</v>
      </c>
      <c r="AU106" s="14">
        <v>1.8</v>
      </c>
      <c r="AV106" s="14">
        <v>0.2</v>
      </c>
      <c r="AW106" s="14">
        <v>0</v>
      </c>
      <c r="AX106" s="14">
        <v>0</v>
      </c>
      <c r="AY106" s="15">
        <v>0</v>
      </c>
      <c r="AZ106" s="1">
        <v>5.0999999999999996</v>
      </c>
    </row>
    <row r="107" spans="1:52">
      <c r="A107" s="19">
        <v>4</v>
      </c>
      <c r="B107" s="19">
        <v>15</v>
      </c>
      <c r="C107" s="20">
        <v>106</v>
      </c>
      <c r="D107" s="43">
        <v>0</v>
      </c>
      <c r="E107" s="43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1</v>
      </c>
      <c r="K107" s="16">
        <v>9.4</v>
      </c>
      <c r="L107" s="16">
        <v>12.8</v>
      </c>
      <c r="M107" s="16">
        <v>5.5</v>
      </c>
      <c r="N107" s="16">
        <v>0.1</v>
      </c>
      <c r="O107" s="16">
        <v>0</v>
      </c>
      <c r="P107" s="16">
        <v>0</v>
      </c>
      <c r="Q107" s="16">
        <v>0</v>
      </c>
      <c r="R107" s="16">
        <v>0</v>
      </c>
      <c r="S107" s="16">
        <v>0.2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10.9</v>
      </c>
      <c r="AA107" s="16">
        <v>0</v>
      </c>
      <c r="AB107" s="16">
        <v>0</v>
      </c>
      <c r="AC107" s="16">
        <v>0.1</v>
      </c>
      <c r="AD107" s="16">
        <v>0</v>
      </c>
      <c r="AE107" s="16">
        <v>3.6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43">
        <v>0</v>
      </c>
      <c r="AL107" s="16">
        <v>0</v>
      </c>
      <c r="AM107" s="14">
        <v>0</v>
      </c>
      <c r="AN107" s="14">
        <v>0.2</v>
      </c>
      <c r="AO107" s="14">
        <v>0</v>
      </c>
      <c r="AP107" s="14">
        <v>0</v>
      </c>
      <c r="AQ107" s="14">
        <v>1.2</v>
      </c>
      <c r="AR107" s="14">
        <v>1.6</v>
      </c>
      <c r="AS107" s="14">
        <v>6.7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5">
        <v>0</v>
      </c>
      <c r="AZ107" s="1">
        <v>6</v>
      </c>
    </row>
    <row r="108" spans="1:52">
      <c r="A108" s="19">
        <v>4</v>
      </c>
      <c r="B108" s="19">
        <v>16</v>
      </c>
      <c r="C108" s="20">
        <v>107</v>
      </c>
      <c r="D108" s="43">
        <v>0</v>
      </c>
      <c r="E108" s="43">
        <v>0</v>
      </c>
      <c r="F108" s="16">
        <v>0</v>
      </c>
      <c r="G108" s="16">
        <v>2</v>
      </c>
      <c r="H108" s="16">
        <v>0.1</v>
      </c>
      <c r="I108" s="16">
        <v>0</v>
      </c>
      <c r="J108" s="16">
        <v>13</v>
      </c>
      <c r="K108" s="16">
        <v>5.6</v>
      </c>
      <c r="L108" s="16">
        <v>0.5</v>
      </c>
      <c r="M108" s="16">
        <v>2.5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1.4</v>
      </c>
      <c r="T108" s="16">
        <v>0</v>
      </c>
      <c r="U108" s="16">
        <v>2.8906087849</v>
      </c>
      <c r="V108" s="16">
        <v>0</v>
      </c>
      <c r="W108" s="16">
        <v>0</v>
      </c>
      <c r="X108" s="16">
        <v>0</v>
      </c>
      <c r="Y108" s="16">
        <v>0</v>
      </c>
      <c r="Z108" s="16">
        <v>1.9</v>
      </c>
      <c r="AA108" s="16">
        <v>1.1000000000000001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43">
        <v>0</v>
      </c>
      <c r="AL108" s="16">
        <v>0</v>
      </c>
      <c r="AM108" s="14">
        <v>1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0.6</v>
      </c>
      <c r="AT108" s="14">
        <v>11.8</v>
      </c>
      <c r="AU108" s="14">
        <v>0</v>
      </c>
      <c r="AV108" s="14">
        <v>0</v>
      </c>
      <c r="AW108" s="14">
        <v>0</v>
      </c>
      <c r="AX108" s="14">
        <v>0</v>
      </c>
      <c r="AY108" s="15">
        <v>24.5</v>
      </c>
      <c r="AZ108" s="1">
        <v>0.4</v>
      </c>
    </row>
    <row r="109" spans="1:52">
      <c r="A109" s="19">
        <v>4</v>
      </c>
      <c r="B109" s="19">
        <v>17</v>
      </c>
      <c r="C109" s="20">
        <v>108</v>
      </c>
      <c r="D109" s="43">
        <v>2.5</v>
      </c>
      <c r="E109" s="43">
        <v>2.5</v>
      </c>
      <c r="F109" s="16">
        <v>0</v>
      </c>
      <c r="G109" s="16">
        <v>0</v>
      </c>
      <c r="H109" s="16">
        <v>0</v>
      </c>
      <c r="I109" s="16">
        <v>0</v>
      </c>
      <c r="J109" s="16">
        <v>0.5</v>
      </c>
      <c r="K109" s="16">
        <v>0</v>
      </c>
      <c r="L109" s="16">
        <v>2.2000000000000002</v>
      </c>
      <c r="M109" s="16">
        <v>0.8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1.1695563202999999</v>
      </c>
      <c r="V109" s="16">
        <v>0</v>
      </c>
      <c r="W109" s="16">
        <v>0</v>
      </c>
      <c r="X109" s="16">
        <v>0</v>
      </c>
      <c r="Y109" s="16">
        <v>0</v>
      </c>
      <c r="Z109" s="16">
        <v>0.8</v>
      </c>
      <c r="AA109" s="16">
        <v>0.9</v>
      </c>
      <c r="AB109" s="16">
        <v>0</v>
      </c>
      <c r="AC109" s="16">
        <v>0</v>
      </c>
      <c r="AD109" s="16">
        <v>0</v>
      </c>
      <c r="AE109" s="16">
        <v>11.6</v>
      </c>
      <c r="AF109" s="16">
        <v>0</v>
      </c>
      <c r="AG109" s="16">
        <v>1</v>
      </c>
      <c r="AH109" s="16">
        <v>0</v>
      </c>
      <c r="AI109" s="16">
        <v>0</v>
      </c>
      <c r="AJ109" s="16">
        <v>0</v>
      </c>
      <c r="AK109" s="43">
        <v>0</v>
      </c>
      <c r="AL109" s="16">
        <v>0</v>
      </c>
      <c r="AM109" s="14">
        <v>4.8</v>
      </c>
      <c r="AN109" s="14">
        <v>0</v>
      </c>
      <c r="AO109" s="14">
        <v>0</v>
      </c>
      <c r="AP109" s="14">
        <v>0</v>
      </c>
      <c r="AQ109" s="14">
        <v>0</v>
      </c>
      <c r="AR109" s="14">
        <v>2.2000000000000002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5">
        <v>10.3</v>
      </c>
      <c r="AZ109" s="1">
        <v>1.2</v>
      </c>
    </row>
    <row r="110" spans="1:52">
      <c r="A110" s="19">
        <v>4</v>
      </c>
      <c r="B110" s="19">
        <v>18</v>
      </c>
      <c r="C110" s="20">
        <v>109</v>
      </c>
      <c r="D110" s="43">
        <v>0</v>
      </c>
      <c r="E110" s="43">
        <v>0</v>
      </c>
      <c r="F110" s="16">
        <v>0</v>
      </c>
      <c r="G110" s="16">
        <v>5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1.5</v>
      </c>
      <c r="N110" s="16">
        <v>1.2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3.0086182428999995</v>
      </c>
      <c r="V110" s="16">
        <v>0</v>
      </c>
      <c r="W110" s="16">
        <v>0</v>
      </c>
      <c r="X110" s="16">
        <v>0</v>
      </c>
      <c r="Y110" s="16">
        <v>13.2</v>
      </c>
      <c r="Z110" s="16">
        <v>6.9</v>
      </c>
      <c r="AA110" s="16">
        <v>1.1000000000000001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5.5</v>
      </c>
      <c r="AI110" s="16">
        <v>0</v>
      </c>
      <c r="AJ110" s="16">
        <v>0</v>
      </c>
      <c r="AK110" s="43">
        <v>0</v>
      </c>
      <c r="AL110" s="16">
        <v>0</v>
      </c>
      <c r="AM110" s="14">
        <v>9.1</v>
      </c>
      <c r="AN110" s="14">
        <v>0</v>
      </c>
      <c r="AO110" s="14">
        <v>0</v>
      </c>
      <c r="AP110" s="14">
        <v>11</v>
      </c>
      <c r="AQ110" s="14">
        <v>0</v>
      </c>
      <c r="AR110" s="14">
        <v>6.2</v>
      </c>
      <c r="AS110" s="14">
        <v>0</v>
      </c>
      <c r="AT110" s="14">
        <v>0</v>
      </c>
      <c r="AU110" s="14">
        <v>0</v>
      </c>
      <c r="AV110" s="14">
        <v>1.1000000000000001</v>
      </c>
      <c r="AW110" s="14">
        <v>0</v>
      </c>
      <c r="AX110" s="14">
        <v>15.9</v>
      </c>
      <c r="AY110" s="15">
        <v>0.1</v>
      </c>
      <c r="AZ110" s="1">
        <v>4.4000000000000004</v>
      </c>
    </row>
    <row r="111" spans="1:52">
      <c r="A111" s="19">
        <v>4</v>
      </c>
      <c r="B111" s="19">
        <v>19</v>
      </c>
      <c r="C111" s="20">
        <v>110</v>
      </c>
      <c r="D111" s="43">
        <v>1</v>
      </c>
      <c r="E111" s="43">
        <v>1</v>
      </c>
      <c r="F111" s="16">
        <v>0</v>
      </c>
      <c r="G111" s="16">
        <v>0</v>
      </c>
      <c r="H111" s="16">
        <v>0</v>
      </c>
      <c r="I111" s="16">
        <v>1</v>
      </c>
      <c r="J111" s="16">
        <v>0.2</v>
      </c>
      <c r="K111" s="16">
        <v>0.1</v>
      </c>
      <c r="L111" s="16">
        <v>0</v>
      </c>
      <c r="M111" s="16">
        <v>0.1</v>
      </c>
      <c r="N111" s="16">
        <v>1.8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0.57663934830000008</v>
      </c>
      <c r="V111" s="16">
        <v>0</v>
      </c>
      <c r="W111" s="16">
        <v>0.1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8.1999999999999993</v>
      </c>
      <c r="AD111" s="16">
        <v>0</v>
      </c>
      <c r="AE111" s="16">
        <v>1.5</v>
      </c>
      <c r="AF111" s="16">
        <v>0</v>
      </c>
      <c r="AG111" s="16">
        <v>1.6</v>
      </c>
      <c r="AH111" s="16">
        <v>0.5</v>
      </c>
      <c r="AI111" s="16">
        <v>0</v>
      </c>
      <c r="AJ111" s="16">
        <v>0</v>
      </c>
      <c r="AK111" s="43">
        <v>0</v>
      </c>
      <c r="AL111" s="16">
        <v>0</v>
      </c>
      <c r="AM111" s="14">
        <v>0</v>
      </c>
      <c r="AN111" s="14">
        <v>0</v>
      </c>
      <c r="AO111" s="14">
        <v>9.4</v>
      </c>
      <c r="AP111" s="14">
        <v>1</v>
      </c>
      <c r="AQ111" s="14">
        <v>0</v>
      </c>
      <c r="AR111" s="14">
        <v>2.6</v>
      </c>
      <c r="AS111" s="14">
        <v>0</v>
      </c>
      <c r="AT111" s="14">
        <v>0</v>
      </c>
      <c r="AU111" s="14">
        <v>0</v>
      </c>
      <c r="AV111" s="14">
        <v>3.1</v>
      </c>
      <c r="AW111" s="14">
        <v>0</v>
      </c>
      <c r="AX111" s="14">
        <v>6.8</v>
      </c>
      <c r="AY111" s="15">
        <v>0</v>
      </c>
      <c r="AZ111" s="1">
        <v>0</v>
      </c>
    </row>
    <row r="112" spans="1:52">
      <c r="A112" s="19">
        <v>4</v>
      </c>
      <c r="B112" s="19">
        <v>20</v>
      </c>
      <c r="C112" s="20">
        <v>111</v>
      </c>
      <c r="D112" s="43">
        <v>2</v>
      </c>
      <c r="E112" s="43">
        <v>2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1.5</v>
      </c>
      <c r="Q112" s="16">
        <v>0</v>
      </c>
      <c r="R112" s="16">
        <v>0</v>
      </c>
      <c r="S112" s="16">
        <v>0</v>
      </c>
      <c r="T112" s="16">
        <v>0</v>
      </c>
      <c r="U112" s="16">
        <v>8.5428051599999999E-2</v>
      </c>
      <c r="V112" s="16">
        <v>0</v>
      </c>
      <c r="W112" s="16">
        <v>5.6</v>
      </c>
      <c r="X112" s="16">
        <v>0</v>
      </c>
      <c r="Y112" s="16">
        <v>0.6</v>
      </c>
      <c r="Z112" s="16">
        <v>0</v>
      </c>
      <c r="AA112" s="16">
        <v>0</v>
      </c>
      <c r="AB112" s="16">
        <v>0</v>
      </c>
      <c r="AC112" s="16">
        <v>13.2</v>
      </c>
      <c r="AD112" s="16">
        <v>0</v>
      </c>
      <c r="AE112" s="16">
        <v>0</v>
      </c>
      <c r="AF112" s="16">
        <v>0</v>
      </c>
      <c r="AG112" s="16">
        <v>0.1</v>
      </c>
      <c r="AH112" s="16">
        <v>3.6</v>
      </c>
      <c r="AI112" s="16">
        <v>2.2000000000000002</v>
      </c>
      <c r="AJ112" s="16">
        <v>0</v>
      </c>
      <c r="AK112" s="43">
        <v>0</v>
      </c>
      <c r="AL112" s="16">
        <v>0</v>
      </c>
      <c r="AM112" s="14">
        <v>13.7</v>
      </c>
      <c r="AN112" s="14">
        <v>3.5</v>
      </c>
      <c r="AO112" s="14">
        <v>0</v>
      </c>
      <c r="AP112" s="14">
        <v>7.6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0.5</v>
      </c>
      <c r="AX112" s="14">
        <v>0</v>
      </c>
      <c r="AY112" s="15">
        <v>0</v>
      </c>
      <c r="AZ112" s="1">
        <v>3.1</v>
      </c>
    </row>
    <row r="113" spans="1:52">
      <c r="A113" s="19">
        <v>4</v>
      </c>
      <c r="B113" s="19">
        <v>21</v>
      </c>
      <c r="C113" s="20">
        <v>112</v>
      </c>
      <c r="D113" s="43">
        <v>3.5</v>
      </c>
      <c r="E113" s="43">
        <v>3.5</v>
      </c>
      <c r="F113" s="16">
        <v>11.5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1.6</v>
      </c>
      <c r="O113" s="16">
        <v>0</v>
      </c>
      <c r="P113" s="16">
        <v>0.1</v>
      </c>
      <c r="Q113" s="16">
        <v>0</v>
      </c>
      <c r="R113" s="16">
        <v>0</v>
      </c>
      <c r="S113" s="16">
        <v>4.4000000000000004</v>
      </c>
      <c r="T113" s="16">
        <v>0</v>
      </c>
      <c r="U113" s="16">
        <v>0.23492714190000002</v>
      </c>
      <c r="V113" s="16">
        <v>0</v>
      </c>
      <c r="W113" s="16">
        <v>3.2</v>
      </c>
      <c r="X113" s="16">
        <v>0</v>
      </c>
      <c r="Y113" s="16">
        <v>29</v>
      </c>
      <c r="Z113" s="16">
        <v>5.3</v>
      </c>
      <c r="AA113" s="16">
        <v>0</v>
      </c>
      <c r="AB113" s="16">
        <v>0</v>
      </c>
      <c r="AC113" s="16">
        <v>3.1</v>
      </c>
      <c r="AD113" s="16">
        <v>0</v>
      </c>
      <c r="AE113" s="16">
        <v>0</v>
      </c>
      <c r="AF113" s="16">
        <v>0</v>
      </c>
      <c r="AG113" s="16">
        <v>3.4</v>
      </c>
      <c r="AH113" s="16">
        <v>0.5</v>
      </c>
      <c r="AI113" s="16">
        <v>0</v>
      </c>
      <c r="AJ113" s="16">
        <v>0</v>
      </c>
      <c r="AK113" s="43">
        <v>0</v>
      </c>
      <c r="AL113" s="16">
        <v>0.2</v>
      </c>
      <c r="AM113" s="14">
        <v>0</v>
      </c>
      <c r="AN113" s="14">
        <v>0</v>
      </c>
      <c r="AO113" s="14">
        <v>0</v>
      </c>
      <c r="AP113" s="14">
        <v>6.4</v>
      </c>
      <c r="AQ113" s="14">
        <v>0</v>
      </c>
      <c r="AR113" s="14">
        <v>0</v>
      </c>
      <c r="AS113" s="14">
        <v>1.4</v>
      </c>
      <c r="AT113" s="14">
        <v>0</v>
      </c>
      <c r="AU113" s="14">
        <v>0</v>
      </c>
      <c r="AV113" s="14">
        <v>0</v>
      </c>
      <c r="AW113" s="14">
        <v>1.9</v>
      </c>
      <c r="AX113" s="14">
        <v>0</v>
      </c>
      <c r="AY113" s="15">
        <v>0</v>
      </c>
      <c r="AZ113" s="1">
        <v>0</v>
      </c>
    </row>
    <row r="114" spans="1:52">
      <c r="A114" s="19">
        <v>4</v>
      </c>
      <c r="B114" s="19">
        <v>22</v>
      </c>
      <c r="C114" s="20">
        <v>113</v>
      </c>
      <c r="D114" s="43">
        <v>0</v>
      </c>
      <c r="E114" s="43">
        <v>0</v>
      </c>
      <c r="F114" s="16">
        <v>0</v>
      </c>
      <c r="G114" s="16">
        <v>0</v>
      </c>
      <c r="H114" s="16">
        <v>1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3.1</v>
      </c>
      <c r="O114" s="16">
        <v>0</v>
      </c>
      <c r="P114" s="16">
        <v>1.6</v>
      </c>
      <c r="Q114" s="16">
        <v>0</v>
      </c>
      <c r="R114" s="16">
        <v>0</v>
      </c>
      <c r="S114" s="16">
        <v>0</v>
      </c>
      <c r="T114" s="16">
        <v>2.13570129E-2</v>
      </c>
      <c r="U114" s="16">
        <v>2.13570129E-2</v>
      </c>
      <c r="V114" s="16">
        <v>0.5</v>
      </c>
      <c r="W114" s="16">
        <v>3.6</v>
      </c>
      <c r="X114" s="16">
        <v>0.1</v>
      </c>
      <c r="Y114" s="16">
        <v>3.2</v>
      </c>
      <c r="Z114" s="16">
        <v>8.8000000000000007</v>
      </c>
      <c r="AA114" s="16">
        <v>1.8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43">
        <v>0</v>
      </c>
      <c r="AL114" s="16">
        <v>0</v>
      </c>
      <c r="AM114" s="14">
        <v>0</v>
      </c>
      <c r="AN114" s="14">
        <v>1.6</v>
      </c>
      <c r="AO114" s="14">
        <v>0</v>
      </c>
      <c r="AP114" s="14">
        <v>8.1</v>
      </c>
      <c r="AQ114" s="14">
        <v>0.2</v>
      </c>
      <c r="AR114" s="14">
        <v>0</v>
      </c>
      <c r="AS114" s="14">
        <v>0</v>
      </c>
      <c r="AT114" s="14">
        <v>0</v>
      </c>
      <c r="AU114" s="14">
        <v>0</v>
      </c>
      <c r="AV114" s="14">
        <v>4</v>
      </c>
      <c r="AW114" s="14">
        <v>1</v>
      </c>
      <c r="AX114" s="14">
        <v>0</v>
      </c>
      <c r="AY114" s="15">
        <v>0</v>
      </c>
      <c r="AZ114" s="1">
        <v>0</v>
      </c>
    </row>
    <row r="115" spans="1:52">
      <c r="A115" s="19">
        <v>4</v>
      </c>
      <c r="B115" s="19">
        <v>23</v>
      </c>
      <c r="C115" s="20">
        <v>114</v>
      </c>
      <c r="D115" s="43">
        <v>0</v>
      </c>
      <c r="E115" s="43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0.14844006900000001</v>
      </c>
      <c r="U115" s="16">
        <v>0.57663934830000008</v>
      </c>
      <c r="V115" s="16">
        <v>8.3000000000000007</v>
      </c>
      <c r="W115" s="16">
        <v>0</v>
      </c>
      <c r="X115" s="16">
        <v>0.5</v>
      </c>
      <c r="Y115" s="16">
        <v>20.100000000000001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0.7</v>
      </c>
      <c r="AI115" s="16">
        <v>0</v>
      </c>
      <c r="AJ115" s="16">
        <v>0</v>
      </c>
      <c r="AK115" s="43">
        <v>0</v>
      </c>
      <c r="AL115" s="16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5.9</v>
      </c>
      <c r="AV115" s="14">
        <v>0</v>
      </c>
      <c r="AW115" s="14">
        <v>0</v>
      </c>
      <c r="AX115" s="14">
        <v>0.2</v>
      </c>
      <c r="AY115" s="15">
        <v>0</v>
      </c>
      <c r="AZ115" s="1">
        <v>0</v>
      </c>
    </row>
    <row r="116" spans="1:52">
      <c r="A116" s="19">
        <v>4</v>
      </c>
      <c r="B116" s="19">
        <v>24</v>
      </c>
      <c r="C116" s="20">
        <v>115</v>
      </c>
      <c r="D116" s="43">
        <v>0</v>
      </c>
      <c r="E116" s="43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8.3000000000000007</v>
      </c>
      <c r="N116" s="16">
        <v>0.1</v>
      </c>
      <c r="O116" s="16">
        <v>0</v>
      </c>
      <c r="P116" s="16">
        <v>0</v>
      </c>
      <c r="Q116" s="16">
        <v>0</v>
      </c>
      <c r="R116" s="16">
        <v>0</v>
      </c>
      <c r="S116" s="16">
        <v>8.3000000000000007</v>
      </c>
      <c r="T116" s="16">
        <v>0.42714025799999999</v>
      </c>
      <c r="U116" s="16">
        <v>0.1708561032</v>
      </c>
      <c r="V116" s="16">
        <v>0</v>
      </c>
      <c r="W116" s="16">
        <v>0</v>
      </c>
      <c r="X116" s="16">
        <v>13.5</v>
      </c>
      <c r="Y116" s="16">
        <v>16.2</v>
      </c>
      <c r="Z116" s="16">
        <v>5.7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6.6</v>
      </c>
      <c r="AI116" s="16">
        <v>0</v>
      </c>
      <c r="AJ116" s="16">
        <v>0</v>
      </c>
      <c r="AK116" s="43">
        <v>0</v>
      </c>
      <c r="AL116" s="16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6</v>
      </c>
      <c r="AR116" s="14">
        <v>3.4</v>
      </c>
      <c r="AS116" s="14">
        <v>0</v>
      </c>
      <c r="AT116" s="14">
        <v>0</v>
      </c>
      <c r="AU116" s="14">
        <v>0.1</v>
      </c>
      <c r="AV116" s="14">
        <v>0</v>
      </c>
      <c r="AW116" s="14">
        <v>0</v>
      </c>
      <c r="AX116" s="14">
        <v>0</v>
      </c>
      <c r="AY116" s="15">
        <v>0</v>
      </c>
      <c r="AZ116" s="1">
        <v>0.2</v>
      </c>
    </row>
    <row r="117" spans="1:52">
      <c r="A117" s="19">
        <v>4</v>
      </c>
      <c r="B117" s="19">
        <v>25</v>
      </c>
      <c r="C117" s="20">
        <v>116</v>
      </c>
      <c r="D117" s="43">
        <v>0</v>
      </c>
      <c r="E117" s="43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1.4399493427000001</v>
      </c>
      <c r="U117" s="16">
        <v>1.9434881738999998</v>
      </c>
      <c r="V117" s="16">
        <v>0</v>
      </c>
      <c r="W117" s="16">
        <v>0</v>
      </c>
      <c r="X117" s="16">
        <v>0.3</v>
      </c>
      <c r="Y117" s="16">
        <v>0</v>
      </c>
      <c r="Z117" s="16">
        <v>0</v>
      </c>
      <c r="AA117" s="16">
        <v>0</v>
      </c>
      <c r="AB117" s="16">
        <v>1</v>
      </c>
      <c r="AC117" s="16">
        <v>2.7</v>
      </c>
      <c r="AD117" s="16">
        <v>0</v>
      </c>
      <c r="AE117" s="16">
        <v>0</v>
      </c>
      <c r="AF117" s="16">
        <v>0</v>
      </c>
      <c r="AG117" s="16">
        <v>0</v>
      </c>
      <c r="AH117" s="16">
        <v>4.9000000000000004</v>
      </c>
      <c r="AI117" s="16">
        <v>0</v>
      </c>
      <c r="AJ117" s="16">
        <v>0</v>
      </c>
      <c r="AK117" s="43">
        <v>0</v>
      </c>
      <c r="AL117" s="16">
        <v>0</v>
      </c>
      <c r="AM117" s="14">
        <v>0</v>
      </c>
      <c r="AN117" s="14">
        <v>0</v>
      </c>
      <c r="AO117" s="14">
        <v>0</v>
      </c>
      <c r="AP117" s="14">
        <v>2.1</v>
      </c>
      <c r="AQ117" s="14">
        <v>0</v>
      </c>
      <c r="AR117" s="14">
        <v>0.3</v>
      </c>
      <c r="AS117" s="14">
        <v>0</v>
      </c>
      <c r="AT117" s="14">
        <v>0</v>
      </c>
      <c r="AU117" s="14">
        <v>5.0999999999999996</v>
      </c>
      <c r="AV117" s="14">
        <v>0</v>
      </c>
      <c r="AW117" s="14">
        <v>0</v>
      </c>
      <c r="AX117" s="14">
        <v>0</v>
      </c>
      <c r="AY117" s="15">
        <v>1.5</v>
      </c>
      <c r="AZ117" s="1">
        <v>1.5</v>
      </c>
    </row>
    <row r="118" spans="1:52">
      <c r="A118" s="19">
        <v>4</v>
      </c>
      <c r="B118" s="19">
        <v>26</v>
      </c>
      <c r="C118" s="20">
        <v>117</v>
      </c>
      <c r="D118" s="43">
        <v>0.1</v>
      </c>
      <c r="E118" s="43">
        <v>0.1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0</v>
      </c>
      <c r="L118" s="16">
        <v>0</v>
      </c>
      <c r="M118" s="16">
        <v>0.8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0.27764116770000002</v>
      </c>
      <c r="U118" s="16">
        <v>0.23492714190000002</v>
      </c>
      <c r="V118" s="16">
        <v>0.4</v>
      </c>
      <c r="W118" s="16">
        <v>0</v>
      </c>
      <c r="X118" s="16">
        <v>0.1</v>
      </c>
      <c r="Y118" s="16">
        <v>0</v>
      </c>
      <c r="Z118" s="16">
        <v>4.5</v>
      </c>
      <c r="AA118" s="16">
        <v>0</v>
      </c>
      <c r="AB118" s="16">
        <v>0.2</v>
      </c>
      <c r="AC118" s="16">
        <v>5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2.4</v>
      </c>
      <c r="AK118" s="43">
        <v>0</v>
      </c>
      <c r="AL118" s="16">
        <v>0</v>
      </c>
      <c r="AM118" s="14">
        <v>11.2</v>
      </c>
      <c r="AN118" s="14">
        <v>0</v>
      </c>
      <c r="AO118" s="14">
        <v>1.1000000000000001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0.8</v>
      </c>
      <c r="AV118" s="14">
        <v>0</v>
      </c>
      <c r="AW118" s="14">
        <v>0</v>
      </c>
      <c r="AX118" s="14">
        <v>0</v>
      </c>
      <c r="AY118" s="15">
        <v>0</v>
      </c>
      <c r="AZ118" s="1">
        <v>0.4</v>
      </c>
    </row>
    <row r="119" spans="1:52">
      <c r="A119" s="19">
        <v>4</v>
      </c>
      <c r="B119" s="19">
        <v>27</v>
      </c>
      <c r="C119" s="20">
        <v>118</v>
      </c>
      <c r="D119" s="43">
        <v>0</v>
      </c>
      <c r="E119" s="43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0.8</v>
      </c>
      <c r="M119" s="16">
        <v>0</v>
      </c>
      <c r="N119" s="16">
        <v>0</v>
      </c>
      <c r="O119" s="16">
        <v>5.6</v>
      </c>
      <c r="P119" s="16">
        <v>0</v>
      </c>
      <c r="Q119" s="16">
        <v>0</v>
      </c>
      <c r="R119" s="16">
        <v>0</v>
      </c>
      <c r="S119" s="16">
        <v>0</v>
      </c>
      <c r="T119" s="16">
        <v>2.13570129E-2</v>
      </c>
      <c r="U119" s="16">
        <v>0</v>
      </c>
      <c r="V119" s="16">
        <v>2.5</v>
      </c>
      <c r="W119" s="16">
        <v>0</v>
      </c>
      <c r="X119" s="16">
        <v>0</v>
      </c>
      <c r="Y119" s="16">
        <v>0</v>
      </c>
      <c r="Z119" s="16">
        <v>3.1</v>
      </c>
      <c r="AA119" s="16">
        <v>0</v>
      </c>
      <c r="AB119" s="16">
        <v>0</v>
      </c>
      <c r="AC119" s="16">
        <v>0.3</v>
      </c>
      <c r="AD119" s="16">
        <v>0.1</v>
      </c>
      <c r="AE119" s="16">
        <v>0</v>
      </c>
      <c r="AF119" s="16">
        <v>2.4</v>
      </c>
      <c r="AG119" s="16">
        <v>0</v>
      </c>
      <c r="AH119" s="16">
        <v>6.9</v>
      </c>
      <c r="AI119" s="16">
        <v>0</v>
      </c>
      <c r="AJ119" s="16">
        <v>0</v>
      </c>
      <c r="AK119" s="43">
        <v>0</v>
      </c>
      <c r="AL119" s="16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6.8</v>
      </c>
      <c r="AV119" s="14">
        <v>0</v>
      </c>
      <c r="AW119" s="14">
        <v>0</v>
      </c>
      <c r="AX119" s="14">
        <v>0</v>
      </c>
      <c r="AY119" s="15">
        <v>0</v>
      </c>
      <c r="AZ119" s="1">
        <v>0</v>
      </c>
    </row>
    <row r="120" spans="1:52">
      <c r="A120" s="19">
        <v>4</v>
      </c>
      <c r="B120" s="19">
        <v>28</v>
      </c>
      <c r="C120" s="20">
        <v>119</v>
      </c>
      <c r="D120" s="43">
        <v>2.5</v>
      </c>
      <c r="E120" s="43">
        <v>2.5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2</v>
      </c>
      <c r="L120" s="16">
        <v>0</v>
      </c>
      <c r="M120" s="16">
        <v>0</v>
      </c>
      <c r="N120" s="16">
        <v>2.8</v>
      </c>
      <c r="O120" s="16">
        <v>8.5</v>
      </c>
      <c r="P120" s="16">
        <v>0</v>
      </c>
      <c r="Q120" s="16">
        <v>0</v>
      </c>
      <c r="R120" s="16">
        <v>0</v>
      </c>
      <c r="S120" s="16">
        <v>0</v>
      </c>
      <c r="T120" s="16">
        <v>4.8672922654999997</v>
      </c>
      <c r="U120" s="16">
        <v>0</v>
      </c>
      <c r="V120" s="16">
        <v>1</v>
      </c>
      <c r="W120" s="16">
        <v>0</v>
      </c>
      <c r="X120" s="16">
        <v>0</v>
      </c>
      <c r="Y120" s="16">
        <v>0</v>
      </c>
      <c r="Z120" s="16">
        <v>8</v>
      </c>
      <c r="AA120" s="16">
        <v>0</v>
      </c>
      <c r="AB120" s="16">
        <v>0.4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0.3</v>
      </c>
      <c r="AI120" s="16">
        <v>0</v>
      </c>
      <c r="AJ120" s="16">
        <v>0</v>
      </c>
      <c r="AK120" s="43">
        <v>0</v>
      </c>
      <c r="AL120" s="16">
        <v>0</v>
      </c>
      <c r="AM120" s="14">
        <v>0.3</v>
      </c>
      <c r="AN120" s="14">
        <v>0.5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0.1</v>
      </c>
      <c r="AV120" s="14">
        <v>0</v>
      </c>
      <c r="AW120" s="14">
        <v>0</v>
      </c>
      <c r="AX120" s="14">
        <v>0</v>
      </c>
      <c r="AY120" s="15">
        <v>0</v>
      </c>
      <c r="AZ120" s="1">
        <v>0</v>
      </c>
    </row>
    <row r="121" spans="1:52">
      <c r="A121" s="19">
        <v>4</v>
      </c>
      <c r="B121" s="19">
        <v>29</v>
      </c>
      <c r="C121" s="20">
        <v>120</v>
      </c>
      <c r="D121" s="43">
        <v>0</v>
      </c>
      <c r="E121" s="43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3.5</v>
      </c>
      <c r="K121" s="16">
        <v>0</v>
      </c>
      <c r="L121" s="16">
        <v>0</v>
      </c>
      <c r="M121" s="16">
        <v>1.8</v>
      </c>
      <c r="N121" s="16">
        <v>1.3</v>
      </c>
      <c r="O121" s="16">
        <v>4.3</v>
      </c>
      <c r="P121" s="16">
        <v>0</v>
      </c>
      <c r="Q121" s="16">
        <v>0</v>
      </c>
      <c r="R121" s="16">
        <v>0</v>
      </c>
      <c r="S121" s="16">
        <v>0</v>
      </c>
      <c r="T121" s="16">
        <v>1.1808432929999999</v>
      </c>
      <c r="U121" s="16">
        <v>0</v>
      </c>
      <c r="V121" s="16">
        <v>8.5</v>
      </c>
      <c r="W121" s="16">
        <v>0</v>
      </c>
      <c r="X121" s="16">
        <v>0</v>
      </c>
      <c r="Y121" s="16">
        <v>0</v>
      </c>
      <c r="Z121" s="16">
        <v>1.8</v>
      </c>
      <c r="AA121" s="16">
        <v>0</v>
      </c>
      <c r="AB121" s="16">
        <v>0</v>
      </c>
      <c r="AC121" s="16">
        <v>1.1000000000000001</v>
      </c>
      <c r="AD121" s="16">
        <v>0</v>
      </c>
      <c r="AE121" s="16">
        <v>0</v>
      </c>
      <c r="AF121" s="16">
        <v>0</v>
      </c>
      <c r="AG121" s="16">
        <v>0</v>
      </c>
      <c r="AH121" s="16">
        <v>5.2</v>
      </c>
      <c r="AI121" s="16">
        <v>0</v>
      </c>
      <c r="AJ121" s="16">
        <v>0</v>
      </c>
      <c r="AK121" s="43">
        <v>0</v>
      </c>
      <c r="AL121" s="16">
        <v>0</v>
      </c>
      <c r="AM121" s="14">
        <v>9.1</v>
      </c>
      <c r="AN121" s="14">
        <v>0</v>
      </c>
      <c r="AO121" s="14">
        <v>0</v>
      </c>
      <c r="AP121" s="14">
        <v>0</v>
      </c>
      <c r="AQ121" s="14">
        <v>0</v>
      </c>
      <c r="AR121" s="14">
        <v>1.5</v>
      </c>
      <c r="AS121" s="14">
        <v>0</v>
      </c>
      <c r="AT121" s="14">
        <v>0</v>
      </c>
      <c r="AU121" s="14">
        <v>7.4</v>
      </c>
      <c r="AV121" s="14">
        <v>0</v>
      </c>
      <c r="AW121" s="14">
        <v>0</v>
      </c>
      <c r="AX121" s="14">
        <v>0</v>
      </c>
      <c r="AY121" s="15">
        <v>0</v>
      </c>
      <c r="AZ121" s="1">
        <v>0</v>
      </c>
    </row>
    <row r="122" spans="1:52">
      <c r="A122" s="19">
        <v>4</v>
      </c>
      <c r="B122" s="19">
        <v>30</v>
      </c>
      <c r="C122" s="20">
        <v>121</v>
      </c>
      <c r="D122" s="43">
        <v>0</v>
      </c>
      <c r="E122" s="43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4.9000000000000004</v>
      </c>
      <c r="N122" s="16">
        <v>2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0.2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1.2</v>
      </c>
      <c r="AF122" s="16">
        <v>0</v>
      </c>
      <c r="AG122" s="16">
        <v>7.7</v>
      </c>
      <c r="AH122" s="16">
        <v>0</v>
      </c>
      <c r="AI122" s="16">
        <v>0</v>
      </c>
      <c r="AJ122" s="16">
        <v>0</v>
      </c>
      <c r="AK122" s="43">
        <v>0</v>
      </c>
      <c r="AL122" s="16">
        <v>0</v>
      </c>
      <c r="AM122" s="14">
        <v>8.1999999999999993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0.1</v>
      </c>
      <c r="AV122" s="14">
        <v>0</v>
      </c>
      <c r="AW122" s="14">
        <v>0</v>
      </c>
      <c r="AX122" s="14">
        <v>1.3</v>
      </c>
      <c r="AY122" s="15">
        <v>0</v>
      </c>
      <c r="AZ122" s="1">
        <v>0</v>
      </c>
    </row>
    <row r="123" spans="1:52">
      <c r="A123" s="19">
        <v>5</v>
      </c>
      <c r="B123" s="19">
        <v>1</v>
      </c>
      <c r="C123" s="20">
        <v>122</v>
      </c>
      <c r="D123" s="43">
        <v>0</v>
      </c>
      <c r="E123" s="43">
        <v>0</v>
      </c>
      <c r="F123" s="16">
        <v>0</v>
      </c>
      <c r="G123" s="16">
        <v>2.2000000000000002</v>
      </c>
      <c r="H123" s="16">
        <v>0</v>
      </c>
      <c r="I123" s="16">
        <v>0</v>
      </c>
      <c r="J123" s="16">
        <v>6.5</v>
      </c>
      <c r="K123" s="16">
        <v>0</v>
      </c>
      <c r="L123" s="16">
        <v>0</v>
      </c>
      <c r="M123" s="16">
        <v>1.5</v>
      </c>
      <c r="N123" s="16">
        <v>5.5</v>
      </c>
      <c r="O123" s="16">
        <v>0</v>
      </c>
      <c r="P123" s="16">
        <v>0</v>
      </c>
      <c r="Q123" s="16">
        <v>0</v>
      </c>
      <c r="R123" s="16">
        <v>2.4639256217000001</v>
      </c>
      <c r="S123" s="16">
        <v>0</v>
      </c>
      <c r="T123" s="16">
        <v>0</v>
      </c>
      <c r="U123" s="16">
        <v>2.13570129E-2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6</v>
      </c>
      <c r="AK123" s="43">
        <v>0</v>
      </c>
      <c r="AL123" s="16">
        <v>0</v>
      </c>
      <c r="AM123" s="14">
        <v>6.4</v>
      </c>
      <c r="AN123" s="14">
        <v>0</v>
      </c>
      <c r="AO123" s="14">
        <v>0</v>
      </c>
      <c r="AP123" s="14">
        <v>0</v>
      </c>
      <c r="AQ123" s="14">
        <v>0</v>
      </c>
      <c r="AR123" s="14">
        <v>0.2</v>
      </c>
      <c r="AS123" s="14">
        <v>0</v>
      </c>
      <c r="AT123" s="14">
        <v>0</v>
      </c>
      <c r="AU123" s="14">
        <v>0</v>
      </c>
      <c r="AV123" s="14">
        <v>0</v>
      </c>
      <c r="AW123" s="14">
        <v>0.4</v>
      </c>
      <c r="AX123" s="14">
        <v>0.2</v>
      </c>
      <c r="AY123" s="15">
        <v>0</v>
      </c>
      <c r="AZ123" s="1">
        <v>0</v>
      </c>
    </row>
    <row r="124" spans="1:52">
      <c r="A124" s="19">
        <v>5</v>
      </c>
      <c r="B124" s="19">
        <v>2</v>
      </c>
      <c r="C124" s="20">
        <v>123</v>
      </c>
      <c r="D124" s="43">
        <v>0</v>
      </c>
      <c r="E124" s="43">
        <v>0</v>
      </c>
      <c r="F124" s="16">
        <v>0</v>
      </c>
      <c r="G124" s="16">
        <v>1</v>
      </c>
      <c r="H124" s="16">
        <v>0</v>
      </c>
      <c r="I124" s="16">
        <v>0</v>
      </c>
      <c r="J124" s="16">
        <v>17</v>
      </c>
      <c r="K124" s="16">
        <v>0</v>
      </c>
      <c r="L124" s="16">
        <v>0</v>
      </c>
      <c r="M124" s="16">
        <v>0.1</v>
      </c>
      <c r="N124" s="16">
        <v>1.5</v>
      </c>
      <c r="O124" s="16">
        <v>0</v>
      </c>
      <c r="P124" s="16">
        <v>0</v>
      </c>
      <c r="Q124" s="16">
        <v>0</v>
      </c>
      <c r="R124" s="16">
        <v>2.13570129E-2</v>
      </c>
      <c r="S124" s="16">
        <v>2.13570129E-2</v>
      </c>
      <c r="T124" s="16">
        <v>0</v>
      </c>
      <c r="U124" s="16">
        <v>2.13570129E-2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43">
        <v>0</v>
      </c>
      <c r="AL124" s="16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2.1</v>
      </c>
      <c r="AS124" s="14">
        <v>0</v>
      </c>
      <c r="AT124" s="14">
        <v>0</v>
      </c>
      <c r="AU124" s="14">
        <v>0</v>
      </c>
      <c r="AV124" s="14">
        <v>0</v>
      </c>
      <c r="AW124" s="14">
        <v>0.6</v>
      </c>
      <c r="AX124" s="14">
        <v>0</v>
      </c>
      <c r="AY124" s="15">
        <v>2.4</v>
      </c>
      <c r="AZ124" s="1">
        <v>7.4</v>
      </c>
    </row>
    <row r="125" spans="1:52">
      <c r="A125" s="19">
        <v>5</v>
      </c>
      <c r="B125" s="19">
        <v>3</v>
      </c>
      <c r="C125" s="20">
        <v>124</v>
      </c>
      <c r="D125" s="43">
        <v>0</v>
      </c>
      <c r="E125" s="43">
        <v>0</v>
      </c>
      <c r="F125" s="16">
        <v>0</v>
      </c>
      <c r="G125" s="16">
        <v>0.1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7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0.1708561032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15.5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43">
        <v>0</v>
      </c>
      <c r="AL125" s="16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1.6</v>
      </c>
      <c r="AS125" s="14">
        <v>0</v>
      </c>
      <c r="AT125" s="14">
        <v>0</v>
      </c>
      <c r="AU125" s="14">
        <v>0.2</v>
      </c>
      <c r="AV125" s="14">
        <v>0</v>
      </c>
      <c r="AW125" s="14">
        <v>0</v>
      </c>
      <c r="AX125" s="14">
        <v>0</v>
      </c>
      <c r="AY125" s="15">
        <v>0</v>
      </c>
      <c r="AZ125" s="1">
        <v>0.2</v>
      </c>
    </row>
    <row r="126" spans="1:52">
      <c r="A126" s="19">
        <v>5</v>
      </c>
      <c r="B126" s="19">
        <v>4</v>
      </c>
      <c r="C126" s="20">
        <v>125</v>
      </c>
      <c r="D126" s="43">
        <v>0</v>
      </c>
      <c r="E126" s="43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0.8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0.23492714190000002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43">
        <v>0</v>
      </c>
      <c r="AL126" s="16">
        <v>0</v>
      </c>
      <c r="AM126" s="14">
        <v>0</v>
      </c>
      <c r="AN126" s="14">
        <v>3.3</v>
      </c>
      <c r="AO126" s="14">
        <v>0</v>
      </c>
      <c r="AP126" s="14">
        <v>7.6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5">
        <v>0</v>
      </c>
      <c r="AZ126" s="1">
        <v>0</v>
      </c>
    </row>
    <row r="127" spans="1:52">
      <c r="A127" s="19">
        <v>5</v>
      </c>
      <c r="B127" s="19">
        <v>5</v>
      </c>
      <c r="C127" s="20">
        <v>126</v>
      </c>
      <c r="D127" s="43">
        <v>0</v>
      </c>
      <c r="E127" s="43">
        <v>0</v>
      </c>
      <c r="F127" s="16">
        <v>1.5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1.2</v>
      </c>
      <c r="M127" s="16">
        <v>0</v>
      </c>
      <c r="N127" s="16">
        <v>0.3</v>
      </c>
      <c r="O127" s="16">
        <v>0</v>
      </c>
      <c r="P127" s="16">
        <v>0</v>
      </c>
      <c r="Q127" s="16">
        <v>0</v>
      </c>
      <c r="R127" s="16">
        <v>0</v>
      </c>
      <c r="S127" s="16">
        <v>1.1555738249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0.7</v>
      </c>
      <c r="AB127" s="16">
        <v>0</v>
      </c>
      <c r="AC127" s="16">
        <v>0</v>
      </c>
      <c r="AD127" s="16">
        <v>0</v>
      </c>
      <c r="AE127" s="16">
        <v>5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43">
        <v>0</v>
      </c>
      <c r="AL127" s="16">
        <v>0</v>
      </c>
      <c r="AM127" s="14">
        <v>0</v>
      </c>
      <c r="AN127" s="14">
        <v>0</v>
      </c>
      <c r="AO127" s="14">
        <v>2.5</v>
      </c>
      <c r="AP127" s="14">
        <v>0.9</v>
      </c>
      <c r="AQ127" s="14">
        <v>0</v>
      </c>
      <c r="AR127" s="14">
        <v>0</v>
      </c>
      <c r="AS127" s="14">
        <v>0</v>
      </c>
      <c r="AT127" s="14">
        <v>0</v>
      </c>
      <c r="AU127" s="14">
        <v>1.7</v>
      </c>
      <c r="AV127" s="14">
        <v>0</v>
      </c>
      <c r="AW127" s="14">
        <v>0</v>
      </c>
      <c r="AX127" s="14">
        <v>0</v>
      </c>
      <c r="AY127" s="15">
        <v>0</v>
      </c>
      <c r="AZ127" s="1">
        <v>0</v>
      </c>
    </row>
    <row r="128" spans="1:52">
      <c r="A128" s="19">
        <v>5</v>
      </c>
      <c r="B128" s="19">
        <v>6</v>
      </c>
      <c r="C128" s="20">
        <v>127</v>
      </c>
      <c r="D128" s="43">
        <v>0</v>
      </c>
      <c r="E128" s="43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1.2156500478000001</v>
      </c>
      <c r="T128" s="16">
        <v>0</v>
      </c>
      <c r="U128" s="16">
        <v>4.060044113</v>
      </c>
      <c r="V128" s="16">
        <v>0</v>
      </c>
      <c r="W128" s="16">
        <v>0.4</v>
      </c>
      <c r="X128" s="16">
        <v>0</v>
      </c>
      <c r="Y128" s="16">
        <v>0</v>
      </c>
      <c r="Z128" s="16">
        <v>1.3</v>
      </c>
      <c r="AA128" s="16">
        <v>0</v>
      </c>
      <c r="AB128" s="16">
        <v>0</v>
      </c>
      <c r="AC128" s="16">
        <v>0</v>
      </c>
      <c r="AD128" s="16">
        <v>0</v>
      </c>
      <c r="AE128" s="16">
        <v>4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43">
        <v>0</v>
      </c>
      <c r="AL128" s="16">
        <v>0</v>
      </c>
      <c r="AM128" s="14">
        <v>0</v>
      </c>
      <c r="AN128" s="14">
        <v>2.9</v>
      </c>
      <c r="AO128" s="14">
        <v>0</v>
      </c>
      <c r="AP128" s="14">
        <v>1.4</v>
      </c>
      <c r="AQ128" s="14">
        <v>0</v>
      </c>
      <c r="AR128" s="14">
        <v>0</v>
      </c>
      <c r="AS128" s="14">
        <v>0</v>
      </c>
      <c r="AT128" s="14">
        <v>0</v>
      </c>
      <c r="AU128" s="14">
        <v>0.2</v>
      </c>
      <c r="AV128" s="14">
        <v>0</v>
      </c>
      <c r="AW128" s="14">
        <v>0</v>
      </c>
      <c r="AX128" s="14">
        <v>0</v>
      </c>
      <c r="AY128" s="15">
        <v>0</v>
      </c>
      <c r="AZ128" s="1">
        <v>0</v>
      </c>
    </row>
    <row r="129" spans="1:52">
      <c r="A129" s="19">
        <v>5</v>
      </c>
      <c r="B129" s="19">
        <v>7</v>
      </c>
      <c r="C129" s="20">
        <v>128</v>
      </c>
      <c r="D129" s="43">
        <v>0</v>
      </c>
      <c r="E129" s="43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1.9324479587000001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11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43">
        <v>0</v>
      </c>
      <c r="AL129" s="16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1.4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5">
        <v>0</v>
      </c>
      <c r="AZ129" s="1">
        <v>0</v>
      </c>
    </row>
    <row r="130" spans="1:52">
      <c r="A130" s="19">
        <v>5</v>
      </c>
      <c r="B130" s="19">
        <v>8</v>
      </c>
      <c r="C130" s="20">
        <v>129</v>
      </c>
      <c r="D130" s="43">
        <v>0</v>
      </c>
      <c r="E130" s="43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5.3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0.32035519349999997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4</v>
      </c>
      <c r="AB130" s="16">
        <v>5.7</v>
      </c>
      <c r="AC130" s="16">
        <v>0</v>
      </c>
      <c r="AD130" s="16">
        <v>0</v>
      </c>
      <c r="AE130" s="16">
        <v>3.2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43">
        <v>0</v>
      </c>
      <c r="AL130" s="16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5">
        <v>0</v>
      </c>
      <c r="AZ130" s="1">
        <v>0</v>
      </c>
    </row>
    <row r="131" spans="1:52">
      <c r="A131" s="19">
        <v>5</v>
      </c>
      <c r="B131" s="19">
        <v>9</v>
      </c>
      <c r="C131" s="20">
        <v>130</v>
      </c>
      <c r="D131" s="43">
        <v>0</v>
      </c>
      <c r="E131" s="43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0.6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2.13570129E-2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8</v>
      </c>
      <c r="AC131" s="16">
        <v>0</v>
      </c>
      <c r="AD131" s="16">
        <v>0</v>
      </c>
      <c r="AE131" s="16">
        <v>6.4</v>
      </c>
      <c r="AF131" s="16">
        <v>0</v>
      </c>
      <c r="AG131" s="16">
        <v>0</v>
      </c>
      <c r="AH131" s="16">
        <v>4.4000000000000004</v>
      </c>
      <c r="AI131" s="16">
        <v>0</v>
      </c>
      <c r="AJ131" s="16">
        <v>0</v>
      </c>
      <c r="AK131" s="43">
        <v>0</v>
      </c>
      <c r="AL131" s="16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5">
        <v>0.5</v>
      </c>
      <c r="AZ131" s="1">
        <v>0</v>
      </c>
    </row>
    <row r="132" spans="1:52">
      <c r="A132" s="19">
        <v>5</v>
      </c>
      <c r="B132" s="19">
        <v>10</v>
      </c>
      <c r="C132" s="20">
        <v>131</v>
      </c>
      <c r="D132" s="43">
        <v>0</v>
      </c>
      <c r="E132" s="43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0.74579576399999992</v>
      </c>
      <c r="V132" s="16">
        <v>0</v>
      </c>
      <c r="W132" s="16">
        <v>0</v>
      </c>
      <c r="X132" s="16">
        <v>0</v>
      </c>
      <c r="Y132" s="16">
        <v>0.1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0.3</v>
      </c>
      <c r="AI132" s="16">
        <v>0</v>
      </c>
      <c r="AJ132" s="16">
        <v>0</v>
      </c>
      <c r="AK132" s="43">
        <v>0</v>
      </c>
      <c r="AL132" s="16">
        <v>0</v>
      </c>
      <c r="AM132" s="14">
        <v>0</v>
      </c>
      <c r="AN132" s="14">
        <v>0</v>
      </c>
      <c r="AO132" s="14">
        <v>0</v>
      </c>
      <c r="AP132" s="14">
        <v>5.2</v>
      </c>
      <c r="AQ132" s="14">
        <v>0</v>
      </c>
      <c r="AR132" s="14">
        <v>0</v>
      </c>
      <c r="AS132" s="14">
        <v>0</v>
      </c>
      <c r="AT132" s="14">
        <v>0</v>
      </c>
      <c r="AU132" s="14">
        <v>1.7</v>
      </c>
      <c r="AV132" s="14">
        <v>0</v>
      </c>
      <c r="AW132" s="14">
        <v>3.8</v>
      </c>
      <c r="AX132" s="14">
        <v>0</v>
      </c>
      <c r="AY132" s="15">
        <v>6.7</v>
      </c>
      <c r="AZ132" s="1">
        <v>0</v>
      </c>
    </row>
    <row r="133" spans="1:52">
      <c r="A133" s="19">
        <v>5</v>
      </c>
      <c r="B133" s="19">
        <v>11</v>
      </c>
      <c r="C133" s="20">
        <v>132</v>
      </c>
      <c r="D133" s="43">
        <v>0</v>
      </c>
      <c r="E133" s="43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2.13570129E-2</v>
      </c>
      <c r="T133" s="16">
        <v>0</v>
      </c>
      <c r="U133" s="16">
        <v>2.13570129E-2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43">
        <v>0</v>
      </c>
      <c r="AL133" s="16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5">
        <v>0</v>
      </c>
      <c r="AZ133" s="1">
        <v>0</v>
      </c>
    </row>
    <row r="134" spans="1:52">
      <c r="A134" s="19">
        <v>5</v>
      </c>
      <c r="B134" s="19">
        <v>12</v>
      </c>
      <c r="C134" s="20">
        <v>133</v>
      </c>
      <c r="D134" s="43">
        <v>0</v>
      </c>
      <c r="E134" s="43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0.1</v>
      </c>
      <c r="L134" s="16">
        <v>0</v>
      </c>
      <c r="M134" s="16">
        <v>0</v>
      </c>
      <c r="N134" s="16">
        <v>0</v>
      </c>
      <c r="O134" s="16">
        <v>2.9</v>
      </c>
      <c r="P134" s="16">
        <v>0</v>
      </c>
      <c r="Q134" s="16">
        <v>0</v>
      </c>
      <c r="R134" s="16">
        <v>0</v>
      </c>
      <c r="S134" s="16">
        <v>0.69864301520000005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43">
        <v>0</v>
      </c>
      <c r="AL134" s="16">
        <v>0</v>
      </c>
      <c r="AM134" s="14">
        <v>0</v>
      </c>
      <c r="AN134" s="14">
        <v>0</v>
      </c>
      <c r="AO134" s="14">
        <v>3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7.3</v>
      </c>
      <c r="AV134" s="14">
        <v>1</v>
      </c>
      <c r="AW134" s="14">
        <v>0</v>
      </c>
      <c r="AX134" s="14">
        <v>0</v>
      </c>
      <c r="AY134" s="15">
        <v>0</v>
      </c>
      <c r="AZ134" s="1">
        <v>0</v>
      </c>
    </row>
    <row r="135" spans="1:52">
      <c r="A135" s="19">
        <v>5</v>
      </c>
      <c r="B135" s="19">
        <v>13</v>
      </c>
      <c r="C135" s="20">
        <v>134</v>
      </c>
      <c r="D135" s="43">
        <v>0</v>
      </c>
      <c r="E135" s="43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0.1</v>
      </c>
      <c r="L135" s="16">
        <v>0</v>
      </c>
      <c r="M135" s="16">
        <v>0</v>
      </c>
      <c r="N135" s="16">
        <v>0</v>
      </c>
      <c r="O135" s="16">
        <v>1.2</v>
      </c>
      <c r="P135" s="16">
        <v>0</v>
      </c>
      <c r="Q135" s="16">
        <v>0</v>
      </c>
      <c r="R135" s="16">
        <v>0</v>
      </c>
      <c r="S135" s="16">
        <v>0</v>
      </c>
      <c r="T135" s="16">
        <v>7.474337189499999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0.2</v>
      </c>
      <c r="AK135" s="43">
        <v>0</v>
      </c>
      <c r="AL135" s="16">
        <v>0</v>
      </c>
      <c r="AM135" s="14">
        <v>0</v>
      </c>
      <c r="AN135" s="14">
        <v>0</v>
      </c>
      <c r="AO135" s="14">
        <v>4.5999999999999996</v>
      </c>
      <c r="AP135" s="14">
        <v>0</v>
      </c>
      <c r="AQ135" s="14">
        <v>0</v>
      </c>
      <c r="AR135" s="14">
        <v>0</v>
      </c>
      <c r="AS135" s="14">
        <v>0.1</v>
      </c>
      <c r="AT135" s="14">
        <v>0</v>
      </c>
      <c r="AU135" s="14">
        <v>0</v>
      </c>
      <c r="AV135" s="14">
        <v>0.8</v>
      </c>
      <c r="AW135" s="14">
        <v>0</v>
      </c>
      <c r="AX135" s="14">
        <v>0</v>
      </c>
      <c r="AY135" s="15">
        <v>0</v>
      </c>
      <c r="AZ135" s="1">
        <v>0</v>
      </c>
    </row>
    <row r="136" spans="1:52">
      <c r="A136" s="19">
        <v>5</v>
      </c>
      <c r="B136" s="19">
        <v>14</v>
      </c>
      <c r="C136" s="20">
        <v>135</v>
      </c>
      <c r="D136" s="43">
        <v>0</v>
      </c>
      <c r="E136" s="43">
        <v>0</v>
      </c>
      <c r="F136" s="16">
        <v>0</v>
      </c>
      <c r="G136" s="16">
        <v>0</v>
      </c>
      <c r="H136" s="16">
        <v>0.1</v>
      </c>
      <c r="I136" s="16">
        <v>0</v>
      </c>
      <c r="J136" s="16">
        <v>1.8</v>
      </c>
      <c r="K136" s="16">
        <v>0</v>
      </c>
      <c r="L136" s="16">
        <v>0</v>
      </c>
      <c r="M136" s="16">
        <v>0</v>
      </c>
      <c r="N136" s="16">
        <v>0</v>
      </c>
      <c r="O136" s="16">
        <v>0.1</v>
      </c>
      <c r="P136" s="16">
        <v>0</v>
      </c>
      <c r="Q136" s="16">
        <v>0</v>
      </c>
      <c r="R136" s="16">
        <v>0</v>
      </c>
      <c r="S136" s="16">
        <v>0</v>
      </c>
      <c r="T136" s="16">
        <v>1.2643499529</v>
      </c>
      <c r="U136" s="16">
        <v>0.23090677399999998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43">
        <v>0</v>
      </c>
      <c r="AL136" s="16">
        <v>0</v>
      </c>
      <c r="AM136" s="14">
        <v>0</v>
      </c>
      <c r="AN136" s="14">
        <v>0</v>
      </c>
      <c r="AO136" s="14">
        <v>12.6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0.1</v>
      </c>
      <c r="AV136" s="14">
        <v>0</v>
      </c>
      <c r="AW136" s="14">
        <v>0</v>
      </c>
      <c r="AX136" s="14">
        <v>0</v>
      </c>
      <c r="AY136" s="15">
        <v>0</v>
      </c>
      <c r="AZ136" s="1">
        <v>0</v>
      </c>
    </row>
    <row r="137" spans="1:52">
      <c r="A137" s="19">
        <v>5</v>
      </c>
      <c r="B137" s="19">
        <v>15</v>
      </c>
      <c r="C137" s="20">
        <v>136</v>
      </c>
      <c r="D137" s="43">
        <v>0</v>
      </c>
      <c r="E137" s="43">
        <v>0</v>
      </c>
      <c r="F137" s="16">
        <v>9</v>
      </c>
      <c r="G137" s="16">
        <v>0</v>
      </c>
      <c r="H137" s="16">
        <v>0.8</v>
      </c>
      <c r="I137" s="16">
        <v>0</v>
      </c>
      <c r="J137" s="16">
        <v>0.8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1.1513573048999999</v>
      </c>
      <c r="U137" s="16">
        <v>0</v>
      </c>
      <c r="V137" s="16">
        <v>0</v>
      </c>
      <c r="W137" s="16">
        <v>0</v>
      </c>
      <c r="X137" s="16">
        <v>0</v>
      </c>
      <c r="Y137" s="16">
        <v>0.1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43">
        <v>0</v>
      </c>
      <c r="AL137" s="16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5">
        <v>0</v>
      </c>
      <c r="AZ137" s="1">
        <v>0</v>
      </c>
    </row>
    <row r="138" spans="1:52">
      <c r="A138" s="19">
        <v>5</v>
      </c>
      <c r="B138" s="19">
        <v>16</v>
      </c>
      <c r="C138" s="20">
        <v>137</v>
      </c>
      <c r="D138" s="43">
        <v>0</v>
      </c>
      <c r="E138" s="43">
        <v>0</v>
      </c>
      <c r="F138" s="16">
        <v>10</v>
      </c>
      <c r="G138" s="16">
        <v>0</v>
      </c>
      <c r="H138" s="16">
        <v>0.5</v>
      </c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0.66459731190000004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1.2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43">
        <v>0</v>
      </c>
      <c r="AL138" s="16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5.8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5">
        <v>0</v>
      </c>
      <c r="AZ138" s="1">
        <v>0</v>
      </c>
    </row>
    <row r="139" spans="1:52">
      <c r="A139" s="19">
        <v>5</v>
      </c>
      <c r="B139" s="19">
        <v>17</v>
      </c>
      <c r="C139" s="20">
        <v>138</v>
      </c>
      <c r="D139" s="43">
        <v>0</v>
      </c>
      <c r="E139" s="43">
        <v>0</v>
      </c>
      <c r="F139" s="16">
        <v>1</v>
      </c>
      <c r="G139" s="16">
        <v>0</v>
      </c>
      <c r="H139" s="16">
        <v>0.1</v>
      </c>
      <c r="I139" s="16">
        <v>0</v>
      </c>
      <c r="J139" s="16">
        <v>0.5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0.5</v>
      </c>
      <c r="AJ139" s="16">
        <v>0</v>
      </c>
      <c r="AK139" s="43">
        <v>0</v>
      </c>
      <c r="AL139" s="16">
        <v>0</v>
      </c>
      <c r="AM139" s="14">
        <v>0</v>
      </c>
      <c r="AN139" s="14">
        <v>0</v>
      </c>
      <c r="AO139" s="14">
        <v>0</v>
      </c>
      <c r="AP139" s="14">
        <v>6.4</v>
      </c>
      <c r="AQ139" s="14">
        <v>0</v>
      </c>
      <c r="AR139" s="14">
        <v>0</v>
      </c>
      <c r="AS139" s="14">
        <v>0.2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5">
        <v>0</v>
      </c>
      <c r="AZ139" s="1">
        <v>0</v>
      </c>
    </row>
    <row r="140" spans="1:52">
      <c r="A140" s="19">
        <v>5</v>
      </c>
      <c r="B140" s="19">
        <v>18</v>
      </c>
      <c r="C140" s="20">
        <v>139</v>
      </c>
      <c r="D140" s="43">
        <v>0</v>
      </c>
      <c r="E140" s="43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0.1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2.13570129E-2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43">
        <v>0</v>
      </c>
      <c r="AL140" s="16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5">
        <v>0</v>
      </c>
      <c r="AZ140" s="1">
        <v>0</v>
      </c>
    </row>
    <row r="141" spans="1:52">
      <c r="A141" s="19">
        <v>5</v>
      </c>
      <c r="B141" s="19">
        <v>19</v>
      </c>
      <c r="C141" s="20">
        <v>140</v>
      </c>
      <c r="D141" s="43">
        <v>0</v>
      </c>
      <c r="E141" s="43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0.8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43">
        <v>0</v>
      </c>
      <c r="AL141" s="16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1.1000000000000001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5">
        <v>0</v>
      </c>
      <c r="AZ141" s="1">
        <v>0</v>
      </c>
    </row>
    <row r="142" spans="1:52">
      <c r="A142" s="19">
        <v>5</v>
      </c>
      <c r="B142" s="19">
        <v>20</v>
      </c>
      <c r="C142" s="20">
        <v>141</v>
      </c>
      <c r="D142" s="43">
        <v>0</v>
      </c>
      <c r="E142" s="43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2.8</v>
      </c>
      <c r="Y142" s="16">
        <v>0.1</v>
      </c>
      <c r="Z142" s="16">
        <v>0</v>
      </c>
      <c r="AA142" s="16">
        <v>0</v>
      </c>
      <c r="AB142" s="16">
        <v>0</v>
      </c>
      <c r="AC142" s="16">
        <v>0</v>
      </c>
      <c r="AD142" s="16">
        <v>1.8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43">
        <v>0</v>
      </c>
      <c r="AL142" s="16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1.3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2.9</v>
      </c>
      <c r="AY142" s="15">
        <v>0</v>
      </c>
      <c r="AZ142" s="1">
        <v>0</v>
      </c>
    </row>
    <row r="143" spans="1:52">
      <c r="A143" s="19">
        <v>5</v>
      </c>
      <c r="B143" s="19">
        <v>21</v>
      </c>
      <c r="C143" s="20">
        <v>142</v>
      </c>
      <c r="D143" s="43">
        <v>0</v>
      </c>
      <c r="E143" s="43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0.61935337410000002</v>
      </c>
      <c r="V143" s="16">
        <v>0</v>
      </c>
      <c r="W143" s="16">
        <v>0</v>
      </c>
      <c r="X143" s="16">
        <v>12.5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43">
        <v>1.4</v>
      </c>
      <c r="AL143" s="16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>
        <v>0</v>
      </c>
      <c r="AV143" s="14">
        <v>0</v>
      </c>
      <c r="AW143" s="14">
        <v>0</v>
      </c>
      <c r="AX143" s="14">
        <v>0.6</v>
      </c>
      <c r="AY143" s="15">
        <v>0</v>
      </c>
      <c r="AZ143" s="1">
        <v>0</v>
      </c>
    </row>
    <row r="144" spans="1:52">
      <c r="A144" s="19">
        <v>5</v>
      </c>
      <c r="B144" s="19">
        <v>22</v>
      </c>
      <c r="C144" s="20">
        <v>143</v>
      </c>
      <c r="D144" s="43">
        <v>0</v>
      </c>
      <c r="E144" s="43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1.0037796063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43">
        <v>0</v>
      </c>
      <c r="AL144" s="16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>
        <v>0</v>
      </c>
      <c r="AV144" s="14">
        <v>0</v>
      </c>
      <c r="AW144" s="14">
        <v>0</v>
      </c>
      <c r="AX144" s="14">
        <v>0</v>
      </c>
      <c r="AY144" s="15">
        <v>1.7</v>
      </c>
      <c r="AZ144" s="1">
        <v>0</v>
      </c>
    </row>
    <row r="145" spans="1:52">
      <c r="A145" s="19">
        <v>5</v>
      </c>
      <c r="B145" s="19">
        <v>23</v>
      </c>
      <c r="C145" s="20">
        <v>144</v>
      </c>
      <c r="D145" s="43">
        <v>0</v>
      </c>
      <c r="E145" s="43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0.1708561032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43">
        <v>0</v>
      </c>
      <c r="AL145" s="16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>
        <v>0</v>
      </c>
      <c r="AV145" s="14">
        <v>0</v>
      </c>
      <c r="AW145" s="14">
        <v>0</v>
      </c>
      <c r="AX145" s="14">
        <v>0</v>
      </c>
      <c r="AY145" s="15">
        <v>1.3</v>
      </c>
      <c r="AZ145" s="1">
        <v>0</v>
      </c>
    </row>
    <row r="146" spans="1:52">
      <c r="A146" s="19">
        <v>5</v>
      </c>
      <c r="B146" s="19">
        <v>24</v>
      </c>
      <c r="C146" s="20">
        <v>145</v>
      </c>
      <c r="D146" s="43">
        <v>0</v>
      </c>
      <c r="E146" s="43">
        <v>0</v>
      </c>
      <c r="F146" s="16">
        <v>0</v>
      </c>
      <c r="G146" s="16">
        <v>1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0.1</v>
      </c>
      <c r="Q146" s="16">
        <v>0</v>
      </c>
      <c r="R146" s="16">
        <v>0</v>
      </c>
      <c r="S146" s="16">
        <v>0</v>
      </c>
      <c r="T146" s="16">
        <v>0</v>
      </c>
      <c r="U146" s="16">
        <v>2.13570129E-2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0.2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43">
        <v>0</v>
      </c>
      <c r="AL146" s="16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>
        <v>0</v>
      </c>
      <c r="AV146" s="14">
        <v>0</v>
      </c>
      <c r="AW146" s="14">
        <v>0</v>
      </c>
      <c r="AX146" s="14">
        <v>0</v>
      </c>
      <c r="AY146" s="15">
        <v>0</v>
      </c>
      <c r="AZ146" s="1">
        <v>0</v>
      </c>
    </row>
    <row r="147" spans="1:52">
      <c r="A147" s="19">
        <v>5</v>
      </c>
      <c r="B147" s="19">
        <v>25</v>
      </c>
      <c r="C147" s="20">
        <v>146</v>
      </c>
      <c r="D147" s="43">
        <v>0</v>
      </c>
      <c r="E147" s="43">
        <v>0</v>
      </c>
      <c r="F147" s="16">
        <v>0</v>
      </c>
      <c r="G147" s="16">
        <v>4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1.8</v>
      </c>
      <c r="Q147" s="16">
        <v>0</v>
      </c>
      <c r="R147" s="16">
        <v>0.14844006900000001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43">
        <v>0</v>
      </c>
      <c r="AL147" s="16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>
        <v>0</v>
      </c>
      <c r="AV147" s="14">
        <v>0</v>
      </c>
      <c r="AW147" s="14">
        <v>0</v>
      </c>
      <c r="AX147" s="14">
        <v>0</v>
      </c>
      <c r="AY147" s="15">
        <v>0</v>
      </c>
      <c r="AZ147" s="1">
        <v>0</v>
      </c>
    </row>
    <row r="148" spans="1:52">
      <c r="A148" s="19">
        <v>5</v>
      </c>
      <c r="B148" s="19">
        <v>26</v>
      </c>
      <c r="C148" s="20">
        <v>147</v>
      </c>
      <c r="D148" s="43">
        <v>0</v>
      </c>
      <c r="E148" s="43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1.2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43">
        <v>0</v>
      </c>
      <c r="AL148" s="16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0.2</v>
      </c>
      <c r="AY148" s="15">
        <v>0</v>
      </c>
      <c r="AZ148" s="1">
        <v>0</v>
      </c>
    </row>
    <row r="149" spans="1:52">
      <c r="A149" s="19">
        <v>5</v>
      </c>
      <c r="B149" s="19">
        <v>27</v>
      </c>
      <c r="C149" s="20">
        <v>148</v>
      </c>
      <c r="D149" s="43">
        <v>0</v>
      </c>
      <c r="E149" s="43">
        <v>0</v>
      </c>
      <c r="F149" s="16">
        <v>0</v>
      </c>
      <c r="G149" s="16">
        <v>1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43">
        <v>0</v>
      </c>
      <c r="AL149" s="16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11.3</v>
      </c>
      <c r="AY149" s="15">
        <v>0</v>
      </c>
      <c r="AZ149" s="1">
        <v>0</v>
      </c>
    </row>
    <row r="150" spans="1:52">
      <c r="A150" s="19">
        <v>5</v>
      </c>
      <c r="B150" s="19">
        <v>28</v>
      </c>
      <c r="C150" s="20">
        <v>149</v>
      </c>
      <c r="D150" s="43">
        <v>0</v>
      </c>
      <c r="E150" s="43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0.3</v>
      </c>
      <c r="AH150" s="16">
        <v>0</v>
      </c>
      <c r="AI150" s="16">
        <v>0</v>
      </c>
      <c r="AJ150" s="16">
        <v>0</v>
      </c>
      <c r="AK150" s="43">
        <v>0</v>
      </c>
      <c r="AL150" s="16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5">
        <v>0</v>
      </c>
      <c r="AZ150" s="1">
        <v>0</v>
      </c>
    </row>
    <row r="151" spans="1:52">
      <c r="A151" s="19">
        <v>5</v>
      </c>
      <c r="B151" s="19">
        <v>29</v>
      </c>
      <c r="C151" s="20">
        <v>150</v>
      </c>
      <c r="D151" s="43">
        <v>0</v>
      </c>
      <c r="E151" s="43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0.37934684299999999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0.1</v>
      </c>
      <c r="Z151" s="16">
        <v>0</v>
      </c>
      <c r="AA151" s="16">
        <v>0</v>
      </c>
      <c r="AB151" s="16">
        <v>0</v>
      </c>
      <c r="AC151" s="16">
        <v>3.5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43">
        <v>0</v>
      </c>
      <c r="AL151" s="16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0</v>
      </c>
      <c r="AU151" s="14">
        <v>0</v>
      </c>
      <c r="AV151" s="14">
        <v>0</v>
      </c>
      <c r="AW151" s="14">
        <v>0</v>
      </c>
      <c r="AX151" s="14">
        <v>0</v>
      </c>
      <c r="AY151" s="15">
        <v>0</v>
      </c>
      <c r="AZ151" s="1">
        <v>0</v>
      </c>
    </row>
    <row r="152" spans="1:52">
      <c r="A152" s="19">
        <v>5</v>
      </c>
      <c r="B152" s="19">
        <v>30</v>
      </c>
      <c r="C152" s="20">
        <v>151</v>
      </c>
      <c r="D152" s="43">
        <v>0</v>
      </c>
      <c r="E152" s="43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1.6493341000000002E-2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2.8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43">
        <v>0</v>
      </c>
      <c r="AL152" s="16">
        <v>0</v>
      </c>
      <c r="AM152" s="14">
        <v>0.6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>
        <v>0</v>
      </c>
      <c r="AV152" s="14">
        <v>0</v>
      </c>
      <c r="AW152" s="14">
        <v>0</v>
      </c>
      <c r="AX152" s="14">
        <v>0</v>
      </c>
      <c r="AY152" s="15">
        <v>0</v>
      </c>
      <c r="AZ152" s="1">
        <v>0</v>
      </c>
    </row>
    <row r="153" spans="1:52">
      <c r="A153" s="19">
        <v>5</v>
      </c>
      <c r="B153" s="19">
        <v>31</v>
      </c>
      <c r="C153" s="20">
        <v>152</v>
      </c>
      <c r="D153" s="43">
        <v>0</v>
      </c>
      <c r="E153" s="43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1.3</v>
      </c>
      <c r="Y153" s="16">
        <v>4.2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43">
        <v>0</v>
      </c>
      <c r="AL153" s="16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5">
        <v>0</v>
      </c>
      <c r="AZ153" s="1">
        <v>0</v>
      </c>
    </row>
    <row r="154" spans="1:52">
      <c r="A154" s="19">
        <v>6</v>
      </c>
      <c r="B154" s="19">
        <v>1</v>
      </c>
      <c r="C154" s="20">
        <v>153</v>
      </c>
      <c r="D154" s="43">
        <v>0</v>
      </c>
      <c r="E154" s="43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1</v>
      </c>
      <c r="Z154" s="16">
        <v>0</v>
      </c>
      <c r="AA154" s="16">
        <v>0</v>
      </c>
      <c r="AB154" s="16">
        <v>0</v>
      </c>
      <c r="AC154" s="16">
        <v>1</v>
      </c>
      <c r="AD154" s="16">
        <v>0.3</v>
      </c>
      <c r="AE154" s="16">
        <v>0</v>
      </c>
      <c r="AF154" s="16">
        <v>0.4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5">
        <v>0</v>
      </c>
      <c r="AZ154" s="1"/>
    </row>
    <row r="155" spans="1:52">
      <c r="A155" s="19">
        <v>6</v>
      </c>
      <c r="B155" s="19">
        <v>2</v>
      </c>
      <c r="C155" s="20">
        <v>154</v>
      </c>
      <c r="D155" s="43">
        <v>0</v>
      </c>
      <c r="E155" s="43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1.2</v>
      </c>
      <c r="Y155" s="16">
        <v>5</v>
      </c>
      <c r="Z155" s="16">
        <v>0</v>
      </c>
      <c r="AA155" s="16">
        <v>0</v>
      </c>
      <c r="AB155" s="16">
        <v>0</v>
      </c>
      <c r="AC155" s="16">
        <v>0.6</v>
      </c>
      <c r="AD155" s="16">
        <v>3.2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5">
        <v>0</v>
      </c>
      <c r="AZ155" s="1"/>
    </row>
    <row r="156" spans="1:52">
      <c r="A156" s="19">
        <v>6</v>
      </c>
      <c r="B156" s="19">
        <v>3</v>
      </c>
      <c r="C156" s="20">
        <v>155</v>
      </c>
      <c r="D156" s="43">
        <v>0</v>
      </c>
      <c r="E156" s="43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11.2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5">
        <v>0</v>
      </c>
      <c r="AZ156" s="1"/>
    </row>
    <row r="157" spans="1:52">
      <c r="A157" s="19">
        <v>6</v>
      </c>
      <c r="B157" s="19">
        <v>4</v>
      </c>
      <c r="C157" s="20">
        <v>156</v>
      </c>
      <c r="D157" s="43">
        <v>0</v>
      </c>
      <c r="E157" s="43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19.8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5">
        <v>0</v>
      </c>
      <c r="AZ157" s="1"/>
    </row>
    <row r="158" spans="1:52">
      <c r="A158" s="19">
        <v>6</v>
      </c>
      <c r="B158" s="19">
        <v>5</v>
      </c>
      <c r="C158" s="20">
        <v>157</v>
      </c>
      <c r="D158" s="43">
        <v>0</v>
      </c>
      <c r="E158" s="43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2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5">
        <v>0</v>
      </c>
      <c r="AZ158" s="1"/>
    </row>
    <row r="159" spans="1:52">
      <c r="A159" s="19">
        <v>6</v>
      </c>
      <c r="B159" s="19">
        <v>6</v>
      </c>
      <c r="C159" s="20">
        <v>158</v>
      </c>
      <c r="D159" s="43">
        <v>0</v>
      </c>
      <c r="E159" s="43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0.1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5">
        <v>0</v>
      </c>
      <c r="AZ159" s="1"/>
    </row>
    <row r="160" spans="1:52">
      <c r="A160" s="19">
        <v>6</v>
      </c>
      <c r="B160" s="19">
        <v>7</v>
      </c>
      <c r="C160" s="20">
        <v>159</v>
      </c>
      <c r="D160" s="43">
        <v>0</v>
      </c>
      <c r="E160" s="43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7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0.1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4.5999999999999996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4">
        <v>0</v>
      </c>
      <c r="AN160" s="14">
        <v>0.5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5">
        <v>0</v>
      </c>
      <c r="AZ160" s="1"/>
    </row>
    <row r="161" spans="1:52">
      <c r="A161" s="19">
        <v>6</v>
      </c>
      <c r="B161" s="19">
        <v>8</v>
      </c>
      <c r="C161" s="20">
        <v>160</v>
      </c>
      <c r="D161" s="43">
        <v>0</v>
      </c>
      <c r="E161" s="43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20.2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4">
        <v>0</v>
      </c>
      <c r="AN161" s="14">
        <v>0.1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>
        <v>0</v>
      </c>
      <c r="AV161" s="14">
        <v>0</v>
      </c>
      <c r="AW161" s="14">
        <v>0</v>
      </c>
      <c r="AX161" s="14">
        <v>0</v>
      </c>
      <c r="AY161" s="15">
        <v>0</v>
      </c>
      <c r="AZ161" s="1"/>
    </row>
    <row r="162" spans="1:52">
      <c r="A162" s="19">
        <v>6</v>
      </c>
      <c r="B162" s="19">
        <v>9</v>
      </c>
      <c r="C162" s="20">
        <v>161</v>
      </c>
      <c r="D162" s="43">
        <v>0</v>
      </c>
      <c r="E162" s="43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15.2</v>
      </c>
      <c r="AE162" s="16">
        <v>11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4">
        <v>0</v>
      </c>
      <c r="AN162" s="14">
        <v>1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>
        <v>0</v>
      </c>
      <c r="AV162" s="14">
        <v>0</v>
      </c>
      <c r="AW162" s="14">
        <v>0</v>
      </c>
      <c r="AX162" s="14">
        <v>0</v>
      </c>
      <c r="AY162" s="15">
        <v>0</v>
      </c>
      <c r="AZ162" s="1"/>
    </row>
    <row r="163" spans="1:52">
      <c r="A163" s="19">
        <v>6</v>
      </c>
      <c r="B163" s="19">
        <v>10</v>
      </c>
      <c r="C163" s="20">
        <v>162</v>
      </c>
      <c r="D163" s="43">
        <v>0</v>
      </c>
      <c r="E163" s="43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10.199999999999999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>
        <v>0</v>
      </c>
      <c r="AV163" s="14">
        <v>0.5</v>
      </c>
      <c r="AW163" s="14">
        <v>0</v>
      </c>
      <c r="AX163" s="14">
        <v>0</v>
      </c>
      <c r="AY163" s="15">
        <v>0</v>
      </c>
      <c r="AZ163" s="1"/>
    </row>
    <row r="164" spans="1:52">
      <c r="A164" s="19">
        <v>6</v>
      </c>
      <c r="B164" s="19">
        <v>11</v>
      </c>
      <c r="C164" s="20">
        <v>163</v>
      </c>
      <c r="D164" s="43">
        <v>0</v>
      </c>
      <c r="E164" s="43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2.13570129E-2</v>
      </c>
      <c r="U164" s="16">
        <v>0</v>
      </c>
      <c r="V164" s="16">
        <v>0</v>
      </c>
      <c r="W164" s="16">
        <v>2.1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10.8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>
        <v>0</v>
      </c>
      <c r="AV164" s="14">
        <v>0</v>
      </c>
      <c r="AW164" s="14">
        <v>0</v>
      </c>
      <c r="AX164" s="14">
        <v>0</v>
      </c>
      <c r="AY164" s="15">
        <v>0</v>
      </c>
      <c r="AZ164" s="1"/>
    </row>
    <row r="165" spans="1:52">
      <c r="A165" s="19">
        <v>6</v>
      </c>
      <c r="B165" s="19">
        <v>12</v>
      </c>
      <c r="C165" s="20">
        <v>164</v>
      </c>
      <c r="D165" s="43">
        <v>0</v>
      </c>
      <c r="E165" s="43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>
        <v>0</v>
      </c>
      <c r="AV165" s="14">
        <v>0</v>
      </c>
      <c r="AW165" s="14">
        <v>0</v>
      </c>
      <c r="AX165" s="14">
        <v>0</v>
      </c>
      <c r="AY165" s="15">
        <v>0</v>
      </c>
      <c r="AZ165" s="1"/>
    </row>
    <row r="166" spans="1:52">
      <c r="A166" s="19">
        <v>6</v>
      </c>
      <c r="B166" s="19">
        <v>13</v>
      </c>
      <c r="C166" s="20">
        <v>165</v>
      </c>
      <c r="D166" s="43">
        <v>0</v>
      </c>
      <c r="E166" s="43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0</v>
      </c>
      <c r="AU166" s="14">
        <v>0</v>
      </c>
      <c r="AV166" s="14">
        <v>0</v>
      </c>
      <c r="AW166" s="14">
        <v>0</v>
      </c>
      <c r="AX166" s="14">
        <v>0</v>
      </c>
      <c r="AY166" s="15">
        <v>0</v>
      </c>
      <c r="AZ166" s="1"/>
    </row>
    <row r="167" spans="1:52">
      <c r="A167" s="19">
        <v>6</v>
      </c>
      <c r="B167" s="19">
        <v>14</v>
      </c>
      <c r="C167" s="20">
        <v>166</v>
      </c>
      <c r="D167" s="43">
        <v>0</v>
      </c>
      <c r="E167" s="43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2.13570129E-2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  <c r="AW167" s="14">
        <v>0</v>
      </c>
      <c r="AX167" s="14">
        <v>0</v>
      </c>
      <c r="AY167" s="15">
        <v>0</v>
      </c>
      <c r="AZ167" s="1"/>
    </row>
    <row r="168" spans="1:52">
      <c r="A168" s="19">
        <v>6</v>
      </c>
      <c r="B168" s="19">
        <v>15</v>
      </c>
      <c r="C168" s="20">
        <v>167</v>
      </c>
      <c r="D168" s="43">
        <v>0</v>
      </c>
      <c r="E168" s="43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v>0.4</v>
      </c>
      <c r="AS168" s="14">
        <v>0</v>
      </c>
      <c r="AT168" s="14">
        <v>0</v>
      </c>
      <c r="AU168" s="14">
        <v>0</v>
      </c>
      <c r="AV168" s="14">
        <v>0</v>
      </c>
      <c r="AW168" s="14">
        <v>0</v>
      </c>
      <c r="AX168" s="14">
        <v>0</v>
      </c>
      <c r="AY168" s="15">
        <v>0</v>
      </c>
      <c r="AZ168" s="1"/>
    </row>
    <row r="169" spans="1:52">
      <c r="A169" s="19">
        <v>6</v>
      </c>
      <c r="B169" s="19">
        <v>16</v>
      </c>
      <c r="C169" s="20">
        <v>168</v>
      </c>
      <c r="D169" s="43">
        <v>0</v>
      </c>
      <c r="E169" s="43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2.13570129E-2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3.4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>
        <v>0</v>
      </c>
      <c r="AU169" s="14">
        <v>0</v>
      </c>
      <c r="AV169" s="14">
        <v>0</v>
      </c>
      <c r="AW169" s="14">
        <v>0</v>
      </c>
      <c r="AX169" s="14">
        <v>0</v>
      </c>
      <c r="AY169" s="15">
        <v>0</v>
      </c>
      <c r="AZ169" s="1"/>
    </row>
    <row r="170" spans="1:52">
      <c r="A170" s="19">
        <v>6</v>
      </c>
      <c r="B170" s="19">
        <v>17</v>
      </c>
      <c r="C170" s="20">
        <v>169</v>
      </c>
      <c r="D170" s="43">
        <v>0</v>
      </c>
      <c r="E170" s="43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2.13570129E-2</v>
      </c>
      <c r="U170" s="16">
        <v>2.4605643795000001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1.2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>
        <v>0</v>
      </c>
      <c r="AU170" s="14">
        <v>0</v>
      </c>
      <c r="AV170" s="14">
        <v>0</v>
      </c>
      <c r="AW170" s="14">
        <v>0</v>
      </c>
      <c r="AX170" s="14">
        <v>0</v>
      </c>
      <c r="AY170" s="15">
        <v>0</v>
      </c>
      <c r="AZ170" s="1"/>
    </row>
    <row r="171" spans="1:52">
      <c r="A171" s="19">
        <v>6</v>
      </c>
      <c r="B171" s="19">
        <v>18</v>
      </c>
      <c r="C171" s="20">
        <v>170</v>
      </c>
      <c r="D171" s="43">
        <v>0</v>
      </c>
      <c r="E171" s="43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0.5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>
        <v>0</v>
      </c>
      <c r="AV171" s="14">
        <v>0</v>
      </c>
      <c r="AW171" s="14">
        <v>0</v>
      </c>
      <c r="AX171" s="14">
        <v>0</v>
      </c>
      <c r="AY171" s="15">
        <v>0</v>
      </c>
      <c r="AZ171" s="1"/>
    </row>
    <row r="172" spans="1:52">
      <c r="A172" s="19">
        <v>6</v>
      </c>
      <c r="B172" s="19">
        <v>19</v>
      </c>
      <c r="C172" s="20">
        <v>171</v>
      </c>
      <c r="D172" s="43">
        <v>0</v>
      </c>
      <c r="E172" s="43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2.2000000000000002</v>
      </c>
      <c r="Y172" s="16">
        <v>0</v>
      </c>
      <c r="Z172" s="16">
        <v>0</v>
      </c>
      <c r="AA172" s="16">
        <v>0</v>
      </c>
      <c r="AB172" s="16">
        <v>0</v>
      </c>
      <c r="AC172" s="16">
        <v>0.2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4">
        <v>0</v>
      </c>
      <c r="AN172" s="14">
        <v>0</v>
      </c>
      <c r="AO172" s="14">
        <v>0</v>
      </c>
      <c r="AP172" s="14">
        <v>0</v>
      </c>
      <c r="AQ172" s="14">
        <v>4.8</v>
      </c>
      <c r="AR172" s="14">
        <v>0</v>
      </c>
      <c r="AS172" s="14">
        <v>0</v>
      </c>
      <c r="AT172" s="14">
        <v>0</v>
      </c>
      <c r="AU172" s="14">
        <v>0</v>
      </c>
      <c r="AV172" s="14">
        <v>0</v>
      </c>
      <c r="AW172" s="14">
        <v>0</v>
      </c>
      <c r="AX172" s="14">
        <v>0</v>
      </c>
      <c r="AY172" s="15">
        <v>0</v>
      </c>
      <c r="AZ172" s="1"/>
    </row>
    <row r="173" spans="1:52">
      <c r="A173" s="19">
        <v>6</v>
      </c>
      <c r="B173" s="19">
        <v>20</v>
      </c>
      <c r="C173" s="20">
        <v>172</v>
      </c>
      <c r="D173" s="43">
        <v>0</v>
      </c>
      <c r="E173" s="43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1.1000000000000001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>
        <v>0</v>
      </c>
      <c r="AU173" s="14">
        <v>0</v>
      </c>
      <c r="AV173" s="14">
        <v>0</v>
      </c>
      <c r="AW173" s="14">
        <v>0</v>
      </c>
      <c r="AX173" s="14">
        <v>0</v>
      </c>
      <c r="AY173" s="15">
        <v>0</v>
      </c>
      <c r="AZ173" s="1"/>
    </row>
    <row r="174" spans="1:52">
      <c r="A174" s="19">
        <v>6</v>
      </c>
      <c r="B174" s="19">
        <v>21</v>
      </c>
      <c r="C174" s="20">
        <v>173</v>
      </c>
      <c r="D174" s="43">
        <v>0</v>
      </c>
      <c r="E174" s="43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0</v>
      </c>
      <c r="AU174" s="14">
        <v>0</v>
      </c>
      <c r="AV174" s="14">
        <v>0</v>
      </c>
      <c r="AW174" s="14">
        <v>0</v>
      </c>
      <c r="AX174" s="14">
        <v>0</v>
      </c>
      <c r="AY174" s="15">
        <v>0</v>
      </c>
      <c r="AZ174" s="1"/>
    </row>
    <row r="175" spans="1:52">
      <c r="A175" s="19">
        <v>6</v>
      </c>
      <c r="B175" s="19">
        <v>22</v>
      </c>
      <c r="C175" s="20">
        <v>174</v>
      </c>
      <c r="D175" s="43">
        <v>0</v>
      </c>
      <c r="E175" s="43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0.37289788199999996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4">
        <v>0</v>
      </c>
      <c r="AN175" s="14">
        <v>0</v>
      </c>
      <c r="AO175" s="14">
        <v>2.9</v>
      </c>
      <c r="AP175" s="14">
        <v>0</v>
      </c>
      <c r="AQ175" s="14">
        <v>0</v>
      </c>
      <c r="AR175" s="14">
        <v>0</v>
      </c>
      <c r="AS175" s="14">
        <v>0</v>
      </c>
      <c r="AT175" s="14">
        <v>0</v>
      </c>
      <c r="AU175" s="14">
        <v>0</v>
      </c>
      <c r="AV175" s="14">
        <v>0</v>
      </c>
      <c r="AW175" s="14">
        <v>0</v>
      </c>
      <c r="AX175" s="14">
        <v>0</v>
      </c>
      <c r="AY175" s="15">
        <v>0</v>
      </c>
      <c r="AZ175" s="1"/>
    </row>
    <row r="176" spans="1:52">
      <c r="A176" s="19">
        <v>6</v>
      </c>
      <c r="B176" s="19">
        <v>23</v>
      </c>
      <c r="C176" s="20">
        <v>175</v>
      </c>
      <c r="D176" s="43">
        <v>0</v>
      </c>
      <c r="E176" s="43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0.1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>
        <v>0.6</v>
      </c>
      <c r="AU176" s="14">
        <v>0</v>
      </c>
      <c r="AV176" s="14">
        <v>0</v>
      </c>
      <c r="AW176" s="14">
        <v>0</v>
      </c>
      <c r="AX176" s="14">
        <v>0</v>
      </c>
      <c r="AY176" s="15">
        <v>0</v>
      </c>
      <c r="AZ176" s="1"/>
    </row>
    <row r="177" spans="1:52">
      <c r="A177" s="19">
        <v>6</v>
      </c>
      <c r="B177" s="19">
        <v>24</v>
      </c>
      <c r="C177" s="20">
        <v>176</v>
      </c>
      <c r="D177" s="43">
        <v>0</v>
      </c>
      <c r="E177" s="43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1.5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4">
        <v>0</v>
      </c>
      <c r="AN177" s="14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  <c r="AT177" s="14">
        <v>0</v>
      </c>
      <c r="AU177" s="14">
        <v>0</v>
      </c>
      <c r="AV177" s="14">
        <v>0</v>
      </c>
      <c r="AW177" s="14">
        <v>0</v>
      </c>
      <c r="AX177" s="14">
        <v>0</v>
      </c>
      <c r="AY177" s="15">
        <v>0</v>
      </c>
      <c r="AZ177" s="1"/>
    </row>
    <row r="178" spans="1:52">
      <c r="A178" s="19">
        <v>6</v>
      </c>
      <c r="B178" s="19">
        <v>25</v>
      </c>
      <c r="C178" s="20">
        <v>177</v>
      </c>
      <c r="D178" s="43">
        <v>0</v>
      </c>
      <c r="E178" s="43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0.5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>
        <v>0</v>
      </c>
      <c r="AU178" s="14">
        <v>0</v>
      </c>
      <c r="AV178" s="14">
        <v>0</v>
      </c>
      <c r="AW178" s="14">
        <v>0</v>
      </c>
      <c r="AX178" s="14">
        <v>0</v>
      </c>
      <c r="AY178" s="15">
        <v>0</v>
      </c>
      <c r="AZ178" s="1"/>
    </row>
    <row r="179" spans="1:52">
      <c r="A179" s="19">
        <v>6</v>
      </c>
      <c r="B179" s="19">
        <v>26</v>
      </c>
      <c r="C179" s="20">
        <v>178</v>
      </c>
      <c r="D179" s="43">
        <v>0</v>
      </c>
      <c r="E179" s="43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0.1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4.3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14">
        <v>0.4</v>
      </c>
      <c r="AS179" s="14">
        <v>0</v>
      </c>
      <c r="AT179" s="14">
        <v>0</v>
      </c>
      <c r="AU179" s="14">
        <v>0</v>
      </c>
      <c r="AV179" s="14">
        <v>0</v>
      </c>
      <c r="AW179" s="14">
        <v>0</v>
      </c>
      <c r="AX179" s="14">
        <v>0</v>
      </c>
      <c r="AY179" s="15">
        <v>0</v>
      </c>
      <c r="AZ179" s="1"/>
    </row>
    <row r="180" spans="1:52">
      <c r="A180" s="19">
        <v>6</v>
      </c>
      <c r="B180" s="19">
        <v>27</v>
      </c>
      <c r="C180" s="20">
        <v>179</v>
      </c>
      <c r="D180" s="43">
        <v>0</v>
      </c>
      <c r="E180" s="43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>
        <v>0</v>
      </c>
      <c r="AU180" s="14">
        <v>0</v>
      </c>
      <c r="AV180" s="14">
        <v>0</v>
      </c>
      <c r="AW180" s="14">
        <v>0</v>
      </c>
      <c r="AX180" s="14">
        <v>0</v>
      </c>
      <c r="AY180" s="15">
        <v>0</v>
      </c>
      <c r="AZ180" s="1"/>
    </row>
    <row r="181" spans="1:52">
      <c r="A181" s="19">
        <v>6</v>
      </c>
      <c r="B181" s="19">
        <v>28</v>
      </c>
      <c r="C181" s="20">
        <v>180</v>
      </c>
      <c r="D181" s="43">
        <v>0</v>
      </c>
      <c r="E181" s="43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2.13570129E-2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>
        <v>0</v>
      </c>
      <c r="AU181" s="14">
        <v>0</v>
      </c>
      <c r="AV181" s="14">
        <v>0</v>
      </c>
      <c r="AW181" s="14">
        <v>0</v>
      </c>
      <c r="AX181" s="14">
        <v>0</v>
      </c>
      <c r="AY181" s="15">
        <v>0</v>
      </c>
      <c r="AZ181" s="1"/>
    </row>
    <row r="182" spans="1:52">
      <c r="A182" s="19">
        <v>6</v>
      </c>
      <c r="B182" s="19">
        <v>29</v>
      </c>
      <c r="C182" s="20">
        <v>181</v>
      </c>
      <c r="D182" s="43">
        <v>0</v>
      </c>
      <c r="E182" s="43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1.6493341000000002E-2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4">
        <v>0</v>
      </c>
      <c r="AN182" s="14">
        <v>0</v>
      </c>
      <c r="AO182" s="14">
        <v>0</v>
      </c>
      <c r="AP182" s="14">
        <v>1.8</v>
      </c>
      <c r="AQ182" s="14">
        <v>0</v>
      </c>
      <c r="AR182" s="14">
        <v>0</v>
      </c>
      <c r="AS182" s="14">
        <v>0</v>
      </c>
      <c r="AT182" s="14">
        <v>0</v>
      </c>
      <c r="AU182" s="14">
        <v>0</v>
      </c>
      <c r="AV182" s="14">
        <v>0</v>
      </c>
      <c r="AW182" s="14">
        <v>0</v>
      </c>
      <c r="AX182" s="14">
        <v>0</v>
      </c>
      <c r="AY182" s="15">
        <v>0.2</v>
      </c>
      <c r="AZ182" s="1"/>
    </row>
    <row r="183" spans="1:52">
      <c r="A183" s="19">
        <v>6</v>
      </c>
      <c r="B183" s="19">
        <v>30</v>
      </c>
      <c r="C183" s="20">
        <v>182</v>
      </c>
      <c r="D183" s="43">
        <v>0</v>
      </c>
      <c r="E183" s="43">
        <v>0</v>
      </c>
      <c r="F183" s="16">
        <v>0</v>
      </c>
      <c r="G183" s="16">
        <v>0</v>
      </c>
      <c r="H183" s="16">
        <v>0</v>
      </c>
      <c r="I183" s="16">
        <v>1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5.4343694900000003E-2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9.8000000000000007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4">
        <v>0</v>
      </c>
      <c r="AN183" s="14">
        <v>0</v>
      </c>
      <c r="AO183" s="14">
        <v>0</v>
      </c>
      <c r="AP183" s="14">
        <v>3.4</v>
      </c>
      <c r="AQ183" s="14">
        <v>0</v>
      </c>
      <c r="AR183" s="14">
        <v>0</v>
      </c>
      <c r="AS183" s="14">
        <v>0</v>
      </c>
      <c r="AT183" s="14">
        <v>0</v>
      </c>
      <c r="AU183" s="14">
        <v>0</v>
      </c>
      <c r="AV183" s="14">
        <v>0</v>
      </c>
      <c r="AW183" s="14">
        <v>0</v>
      </c>
      <c r="AX183" s="14">
        <v>0</v>
      </c>
      <c r="AY183" s="15">
        <v>1.2</v>
      </c>
      <c r="AZ183" s="1"/>
    </row>
    <row r="184" spans="1:52">
      <c r="A184" s="19">
        <v>7</v>
      </c>
      <c r="B184" s="19">
        <v>1</v>
      </c>
      <c r="C184" s="20">
        <v>183</v>
      </c>
      <c r="D184" s="43">
        <v>0</v>
      </c>
      <c r="E184" s="43">
        <v>0</v>
      </c>
      <c r="F184" s="16">
        <v>0</v>
      </c>
      <c r="G184" s="16">
        <v>0</v>
      </c>
      <c r="H184" s="16">
        <v>0</v>
      </c>
      <c r="I184" s="16">
        <v>5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2.2000000000000002</v>
      </c>
      <c r="AS184" s="14">
        <v>0</v>
      </c>
      <c r="AT184" s="14">
        <v>0</v>
      </c>
      <c r="AU184" s="14">
        <v>0</v>
      </c>
      <c r="AV184" s="14">
        <v>0</v>
      </c>
      <c r="AW184" s="14">
        <v>0</v>
      </c>
      <c r="AX184" s="14">
        <v>0</v>
      </c>
      <c r="AY184" s="15">
        <v>2.6</v>
      </c>
      <c r="AZ184" s="1"/>
    </row>
    <row r="185" spans="1:52">
      <c r="A185" s="19">
        <v>7</v>
      </c>
      <c r="B185" s="19">
        <v>2</v>
      </c>
      <c r="C185" s="20">
        <v>184</v>
      </c>
      <c r="D185" s="43">
        <v>0</v>
      </c>
      <c r="E185" s="43">
        <v>0</v>
      </c>
      <c r="F185" s="16">
        <v>0</v>
      </c>
      <c r="G185" s="16">
        <v>0</v>
      </c>
      <c r="H185" s="16">
        <v>0</v>
      </c>
      <c r="I185" s="16">
        <v>0.1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11.9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0.3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0.8</v>
      </c>
      <c r="AS185" s="14">
        <v>0</v>
      </c>
      <c r="AT185" s="14">
        <v>0</v>
      </c>
      <c r="AU185" s="14">
        <v>0</v>
      </c>
      <c r="AV185" s="14">
        <v>0</v>
      </c>
      <c r="AW185" s="14">
        <v>0</v>
      </c>
      <c r="AX185" s="14">
        <v>0</v>
      </c>
      <c r="AY185" s="15">
        <v>1.3</v>
      </c>
      <c r="AZ185" s="1"/>
    </row>
    <row r="186" spans="1:52">
      <c r="A186" s="19">
        <v>7</v>
      </c>
      <c r="B186" s="19">
        <v>3</v>
      </c>
      <c r="C186" s="20">
        <v>185</v>
      </c>
      <c r="D186" s="43">
        <v>0</v>
      </c>
      <c r="E186" s="43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8.5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1.2</v>
      </c>
      <c r="AS186" s="14">
        <v>0</v>
      </c>
      <c r="AT186" s="14">
        <v>0</v>
      </c>
      <c r="AU186" s="14">
        <v>0</v>
      </c>
      <c r="AV186" s="14">
        <v>0</v>
      </c>
      <c r="AW186" s="14">
        <v>0</v>
      </c>
      <c r="AX186" s="14">
        <v>0</v>
      </c>
      <c r="AY186" s="15">
        <v>2.7</v>
      </c>
      <c r="AZ186" s="1"/>
    </row>
    <row r="187" spans="1:52">
      <c r="A187" s="19">
        <v>7</v>
      </c>
      <c r="B187" s="19">
        <v>4</v>
      </c>
      <c r="C187" s="20">
        <v>186</v>
      </c>
      <c r="D187" s="43">
        <v>0</v>
      </c>
      <c r="E187" s="43">
        <v>0</v>
      </c>
      <c r="F187" s="16">
        <v>0</v>
      </c>
      <c r="G187" s="16">
        <v>0.1</v>
      </c>
      <c r="H187" s="16">
        <v>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2.13570129E-2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>
        <v>0</v>
      </c>
      <c r="AU187" s="14">
        <v>0</v>
      </c>
      <c r="AV187" s="14">
        <v>0</v>
      </c>
      <c r="AW187" s="14">
        <v>0</v>
      </c>
      <c r="AX187" s="14">
        <v>0</v>
      </c>
      <c r="AY187" s="15">
        <v>0</v>
      </c>
      <c r="AZ187" s="1"/>
    </row>
    <row r="188" spans="1:52">
      <c r="A188" s="19">
        <v>7</v>
      </c>
      <c r="B188" s="19">
        <v>5</v>
      </c>
      <c r="C188" s="20">
        <v>187</v>
      </c>
      <c r="D188" s="43">
        <v>0</v>
      </c>
      <c r="E188" s="43">
        <v>0</v>
      </c>
      <c r="F188" s="16">
        <v>0</v>
      </c>
      <c r="G188" s="16">
        <v>10.5</v>
      </c>
      <c r="H188" s="16">
        <v>9.5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0.86738107580000001</v>
      </c>
      <c r="T188" s="16">
        <v>0.2989981806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4">
        <v>0</v>
      </c>
      <c r="AN188" s="14">
        <v>0</v>
      </c>
      <c r="AO188" s="14">
        <v>0.5</v>
      </c>
      <c r="AP188" s="14">
        <v>0</v>
      </c>
      <c r="AQ188" s="14">
        <v>0</v>
      </c>
      <c r="AR188" s="14">
        <v>0</v>
      </c>
      <c r="AS188" s="14">
        <v>0</v>
      </c>
      <c r="AT188" s="14">
        <v>0</v>
      </c>
      <c r="AU188" s="14">
        <v>0</v>
      </c>
      <c r="AV188" s="14">
        <v>0</v>
      </c>
      <c r="AW188" s="14">
        <v>0</v>
      </c>
      <c r="AX188" s="14">
        <v>0</v>
      </c>
      <c r="AY188" s="15">
        <v>0</v>
      </c>
      <c r="AZ188" s="1"/>
    </row>
    <row r="189" spans="1:52">
      <c r="A189" s="19">
        <v>7</v>
      </c>
      <c r="B189" s="19">
        <v>6</v>
      </c>
      <c r="C189" s="20">
        <v>188</v>
      </c>
      <c r="D189" s="43">
        <v>0</v>
      </c>
      <c r="E189" s="43">
        <v>0</v>
      </c>
      <c r="F189" s="16">
        <v>0</v>
      </c>
      <c r="G189" s="16">
        <v>2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0.1708561032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4">
        <v>0</v>
      </c>
      <c r="AN189" s="14">
        <v>0</v>
      </c>
      <c r="AO189" s="14">
        <v>0.8</v>
      </c>
      <c r="AP189" s="14">
        <v>0</v>
      </c>
      <c r="AQ189" s="14">
        <v>0</v>
      </c>
      <c r="AR189" s="14">
        <v>0</v>
      </c>
      <c r="AS189" s="14">
        <v>0</v>
      </c>
      <c r="AT189" s="14">
        <v>0</v>
      </c>
      <c r="AU189" s="14">
        <v>0</v>
      </c>
      <c r="AV189" s="14">
        <v>0</v>
      </c>
      <c r="AW189" s="14">
        <v>0</v>
      </c>
      <c r="AX189" s="14">
        <v>0</v>
      </c>
      <c r="AY189" s="15">
        <v>0</v>
      </c>
      <c r="AZ189" s="1"/>
    </row>
    <row r="190" spans="1:52">
      <c r="A190" s="19">
        <v>7</v>
      </c>
      <c r="B190" s="19">
        <v>7</v>
      </c>
      <c r="C190" s="20">
        <v>189</v>
      </c>
      <c r="D190" s="43">
        <v>0</v>
      </c>
      <c r="E190" s="43">
        <v>0</v>
      </c>
      <c r="F190" s="16">
        <v>0</v>
      </c>
      <c r="G190" s="16">
        <v>1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0.44849727090000002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v>0</v>
      </c>
      <c r="AS190" s="14">
        <v>0</v>
      </c>
      <c r="AT190" s="14">
        <v>0</v>
      </c>
      <c r="AU190" s="14">
        <v>0</v>
      </c>
      <c r="AV190" s="14">
        <v>0</v>
      </c>
      <c r="AW190" s="14">
        <v>0</v>
      </c>
      <c r="AX190" s="14">
        <v>0</v>
      </c>
      <c r="AY190" s="15">
        <v>0</v>
      </c>
      <c r="AZ190" s="1"/>
    </row>
    <row r="191" spans="1:52">
      <c r="A191" s="19">
        <v>7</v>
      </c>
      <c r="B191" s="19">
        <v>8</v>
      </c>
      <c r="C191" s="20">
        <v>190</v>
      </c>
      <c r="D191" s="43">
        <v>0</v>
      </c>
      <c r="E191" s="43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0.59799636119999999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  <c r="AT191" s="14">
        <v>0</v>
      </c>
      <c r="AU191" s="14">
        <v>0</v>
      </c>
      <c r="AV191" s="14">
        <v>0</v>
      </c>
      <c r="AW191" s="14">
        <v>0</v>
      </c>
      <c r="AX191" s="14">
        <v>0</v>
      </c>
      <c r="AY191" s="15">
        <v>0</v>
      </c>
      <c r="AZ191" s="1"/>
    </row>
    <row r="192" spans="1:52">
      <c r="A192" s="19">
        <v>7</v>
      </c>
      <c r="B192" s="19">
        <v>9</v>
      </c>
      <c r="C192" s="20">
        <v>191</v>
      </c>
      <c r="D192" s="43">
        <v>0</v>
      </c>
      <c r="E192" s="43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4">
        <v>0</v>
      </c>
      <c r="AN192" s="14">
        <v>0</v>
      </c>
      <c r="AO192" s="14">
        <v>0</v>
      </c>
      <c r="AP192" s="14">
        <v>1.5</v>
      </c>
      <c r="AQ192" s="14">
        <v>0</v>
      </c>
      <c r="AR192" s="14">
        <v>0</v>
      </c>
      <c r="AS192" s="14">
        <v>0</v>
      </c>
      <c r="AT192" s="14">
        <v>0</v>
      </c>
      <c r="AU192" s="14">
        <v>0</v>
      </c>
      <c r="AV192" s="14">
        <v>0</v>
      </c>
      <c r="AW192" s="14">
        <v>0</v>
      </c>
      <c r="AX192" s="14">
        <v>0</v>
      </c>
      <c r="AY192" s="15">
        <v>0</v>
      </c>
      <c r="AZ192" s="1"/>
    </row>
    <row r="193" spans="1:52">
      <c r="A193" s="19">
        <v>7</v>
      </c>
      <c r="B193" s="19">
        <v>10</v>
      </c>
      <c r="C193" s="20">
        <v>192</v>
      </c>
      <c r="D193" s="43">
        <v>0</v>
      </c>
      <c r="E193" s="43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2.8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4">
        <v>0</v>
      </c>
      <c r="AN193" s="14">
        <v>0</v>
      </c>
      <c r="AO193" s="14">
        <v>0</v>
      </c>
      <c r="AP193" s="14">
        <v>3.6</v>
      </c>
      <c r="AQ193" s="14">
        <v>0</v>
      </c>
      <c r="AR193" s="14">
        <v>0</v>
      </c>
      <c r="AS193" s="14">
        <v>0</v>
      </c>
      <c r="AT193" s="14">
        <v>0</v>
      </c>
      <c r="AU193" s="14">
        <v>0</v>
      </c>
      <c r="AV193" s="14">
        <v>0</v>
      </c>
      <c r="AW193" s="14">
        <v>0</v>
      </c>
      <c r="AX193" s="14">
        <v>0</v>
      </c>
      <c r="AY193" s="15">
        <v>0</v>
      </c>
      <c r="AZ193" s="1"/>
    </row>
    <row r="194" spans="1:52">
      <c r="A194" s="19">
        <v>7</v>
      </c>
      <c r="B194" s="19">
        <v>11</v>
      </c>
      <c r="C194" s="20">
        <v>193</v>
      </c>
      <c r="D194" s="43">
        <v>0</v>
      </c>
      <c r="E194" s="43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0.2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0.80794541099999995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4">
        <v>0</v>
      </c>
      <c r="AN194" s="14">
        <v>0</v>
      </c>
      <c r="AO194" s="14">
        <v>0</v>
      </c>
      <c r="AP194" s="14">
        <v>0.5</v>
      </c>
      <c r="AQ194" s="14">
        <v>0</v>
      </c>
      <c r="AR194" s="14">
        <v>0</v>
      </c>
      <c r="AS194" s="14">
        <v>0</v>
      </c>
      <c r="AT194" s="14">
        <v>0</v>
      </c>
      <c r="AU194" s="14">
        <v>0</v>
      </c>
      <c r="AV194" s="14">
        <v>0</v>
      </c>
      <c r="AW194" s="14">
        <v>0</v>
      </c>
      <c r="AX194" s="14">
        <v>0</v>
      </c>
      <c r="AY194" s="15">
        <v>0</v>
      </c>
      <c r="AZ194" s="1"/>
    </row>
    <row r="195" spans="1:52">
      <c r="A195" s="19">
        <v>7</v>
      </c>
      <c r="B195" s="19">
        <v>12</v>
      </c>
      <c r="C195" s="20">
        <v>194</v>
      </c>
      <c r="D195" s="43">
        <v>0</v>
      </c>
      <c r="E195" s="43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0.37934684299999999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0</v>
      </c>
      <c r="AU195" s="14">
        <v>0</v>
      </c>
      <c r="AV195" s="14">
        <v>0</v>
      </c>
      <c r="AW195" s="14">
        <v>0</v>
      </c>
      <c r="AX195" s="14">
        <v>0</v>
      </c>
      <c r="AY195" s="15">
        <v>0</v>
      </c>
      <c r="AZ195" s="1"/>
    </row>
    <row r="196" spans="1:52">
      <c r="A196" s="19">
        <v>7</v>
      </c>
      <c r="B196" s="19">
        <v>13</v>
      </c>
      <c r="C196" s="20">
        <v>195</v>
      </c>
      <c r="D196" s="43">
        <v>0</v>
      </c>
      <c r="E196" s="43">
        <v>0</v>
      </c>
      <c r="F196" s="16">
        <v>0</v>
      </c>
      <c r="G196" s="16">
        <v>4.5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4">
        <v>0</v>
      </c>
      <c r="AN196" s="14">
        <v>0</v>
      </c>
      <c r="AO196" s="14">
        <v>0</v>
      </c>
      <c r="AP196" s="14">
        <v>0.9</v>
      </c>
      <c r="AQ196" s="14">
        <v>0</v>
      </c>
      <c r="AR196" s="14">
        <v>0</v>
      </c>
      <c r="AS196" s="14">
        <v>0</v>
      </c>
      <c r="AT196" s="14">
        <v>0</v>
      </c>
      <c r="AU196" s="14">
        <v>0</v>
      </c>
      <c r="AV196" s="14">
        <v>0</v>
      </c>
      <c r="AW196" s="14">
        <v>0</v>
      </c>
      <c r="AX196" s="14">
        <v>0</v>
      </c>
      <c r="AY196" s="15">
        <v>0</v>
      </c>
      <c r="AZ196" s="1"/>
    </row>
    <row r="197" spans="1:52">
      <c r="A197" s="19">
        <v>7</v>
      </c>
      <c r="B197" s="19">
        <v>14</v>
      </c>
      <c r="C197" s="20">
        <v>196</v>
      </c>
      <c r="D197" s="43">
        <v>0</v>
      </c>
      <c r="E197" s="43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4">
        <v>0</v>
      </c>
      <c r="AN197" s="14">
        <v>0</v>
      </c>
      <c r="AO197" s="14">
        <v>0</v>
      </c>
      <c r="AP197" s="14">
        <v>4.5</v>
      </c>
      <c r="AQ197" s="14">
        <v>0</v>
      </c>
      <c r="AR197" s="14">
        <v>0</v>
      </c>
      <c r="AS197" s="14">
        <v>0</v>
      </c>
      <c r="AT197" s="14">
        <v>0</v>
      </c>
      <c r="AU197" s="14">
        <v>0</v>
      </c>
      <c r="AV197" s="14">
        <v>0</v>
      </c>
      <c r="AW197" s="14">
        <v>0</v>
      </c>
      <c r="AX197" s="14">
        <v>0</v>
      </c>
      <c r="AY197" s="15">
        <v>0</v>
      </c>
      <c r="AZ197" s="1"/>
    </row>
    <row r="198" spans="1:52">
      <c r="A198" s="19">
        <v>7</v>
      </c>
      <c r="B198" s="19">
        <v>15</v>
      </c>
      <c r="C198" s="20">
        <v>197</v>
      </c>
      <c r="D198" s="43">
        <v>0</v>
      </c>
      <c r="E198" s="43">
        <v>0</v>
      </c>
      <c r="F198" s="16">
        <v>0</v>
      </c>
      <c r="G198" s="16">
        <v>0.1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2.13570129E-2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0.1</v>
      </c>
      <c r="AD198" s="16">
        <v>0</v>
      </c>
      <c r="AE198" s="16">
        <v>0.6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4">
        <v>0</v>
      </c>
      <c r="AN198" s="14">
        <v>0</v>
      </c>
      <c r="AO198" s="14">
        <v>0</v>
      </c>
      <c r="AP198" s="14">
        <v>0</v>
      </c>
      <c r="AQ198" s="14">
        <v>0</v>
      </c>
      <c r="AR198" s="14">
        <v>0</v>
      </c>
      <c r="AS198" s="14">
        <v>0</v>
      </c>
      <c r="AT198" s="14">
        <v>0</v>
      </c>
      <c r="AU198" s="14">
        <v>0</v>
      </c>
      <c r="AV198" s="14">
        <v>0</v>
      </c>
      <c r="AW198" s="14">
        <v>0</v>
      </c>
      <c r="AX198" s="14">
        <v>0</v>
      </c>
      <c r="AY198" s="15">
        <v>0</v>
      </c>
      <c r="AZ198" s="1"/>
    </row>
    <row r="199" spans="1:52">
      <c r="A199" s="19">
        <v>7</v>
      </c>
      <c r="B199" s="19">
        <v>16</v>
      </c>
      <c r="C199" s="20">
        <v>198</v>
      </c>
      <c r="D199" s="43">
        <v>0</v>
      </c>
      <c r="E199" s="43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0.1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4">
        <v>0</v>
      </c>
      <c r="AN199" s="14">
        <v>0</v>
      </c>
      <c r="AO199" s="14">
        <v>0</v>
      </c>
      <c r="AP199" s="14">
        <v>0.9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4">
        <v>0</v>
      </c>
      <c r="AW199" s="14">
        <v>0</v>
      </c>
      <c r="AX199" s="14">
        <v>0</v>
      </c>
      <c r="AY199" s="15">
        <v>0</v>
      </c>
      <c r="AZ199" s="1"/>
    </row>
    <row r="200" spans="1:52">
      <c r="A200" s="19">
        <v>7</v>
      </c>
      <c r="B200" s="19">
        <v>17</v>
      </c>
      <c r="C200" s="20">
        <v>199</v>
      </c>
      <c r="D200" s="43">
        <v>0</v>
      </c>
      <c r="E200" s="43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0.1</v>
      </c>
      <c r="AS200" s="14">
        <v>0</v>
      </c>
      <c r="AT200" s="14">
        <v>0</v>
      </c>
      <c r="AU200" s="14">
        <v>0</v>
      </c>
      <c r="AV200" s="14">
        <v>0</v>
      </c>
      <c r="AW200" s="14">
        <v>0</v>
      </c>
      <c r="AX200" s="14">
        <v>0</v>
      </c>
      <c r="AY200" s="15">
        <v>0</v>
      </c>
      <c r="AZ200" s="1"/>
    </row>
    <row r="201" spans="1:52">
      <c r="A201" s="19">
        <v>7</v>
      </c>
      <c r="B201" s="19">
        <v>18</v>
      </c>
      <c r="C201" s="20">
        <v>200</v>
      </c>
      <c r="D201" s="43">
        <v>0</v>
      </c>
      <c r="E201" s="43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0.3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0</v>
      </c>
      <c r="AU201" s="14">
        <v>0</v>
      </c>
      <c r="AV201" s="14">
        <v>0</v>
      </c>
      <c r="AW201" s="14">
        <v>0</v>
      </c>
      <c r="AX201" s="14">
        <v>0</v>
      </c>
      <c r="AY201" s="15">
        <v>0</v>
      </c>
      <c r="AZ201" s="1"/>
    </row>
    <row r="202" spans="1:52">
      <c r="A202" s="19">
        <v>7</v>
      </c>
      <c r="B202" s="19">
        <v>19</v>
      </c>
      <c r="C202" s="20">
        <v>201</v>
      </c>
      <c r="D202" s="43">
        <v>0</v>
      </c>
      <c r="E202" s="43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5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2.13570129E-2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0</v>
      </c>
      <c r="AY202" s="15">
        <v>0.9</v>
      </c>
      <c r="AZ202" s="1"/>
    </row>
    <row r="203" spans="1:52">
      <c r="A203" s="19">
        <v>7</v>
      </c>
      <c r="B203" s="19">
        <v>20</v>
      </c>
      <c r="C203" s="20">
        <v>202</v>
      </c>
      <c r="D203" s="43">
        <v>0</v>
      </c>
      <c r="E203" s="43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>
        <v>0</v>
      </c>
      <c r="AU203" s="14">
        <v>0</v>
      </c>
      <c r="AV203" s="14">
        <v>0</v>
      </c>
      <c r="AW203" s="14">
        <v>0.9</v>
      </c>
      <c r="AX203" s="14">
        <v>0</v>
      </c>
      <c r="AY203" s="15">
        <v>0</v>
      </c>
      <c r="AZ203" s="1"/>
    </row>
    <row r="204" spans="1:52">
      <c r="A204" s="19">
        <v>7</v>
      </c>
      <c r="B204" s="19">
        <v>21</v>
      </c>
      <c r="C204" s="20">
        <v>203</v>
      </c>
      <c r="D204" s="43">
        <v>0</v>
      </c>
      <c r="E204" s="43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5">
        <v>0</v>
      </c>
      <c r="AZ204" s="1"/>
    </row>
    <row r="205" spans="1:52">
      <c r="A205" s="19">
        <v>7</v>
      </c>
      <c r="B205" s="19">
        <v>22</v>
      </c>
      <c r="C205" s="20">
        <v>204</v>
      </c>
      <c r="D205" s="43">
        <v>0</v>
      </c>
      <c r="E205" s="43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4">
        <v>0</v>
      </c>
      <c r="AW205" s="14">
        <v>0</v>
      </c>
      <c r="AX205" s="14">
        <v>0</v>
      </c>
      <c r="AY205" s="15">
        <v>0</v>
      </c>
      <c r="AZ205" s="1"/>
    </row>
    <row r="206" spans="1:52">
      <c r="A206" s="19">
        <v>7</v>
      </c>
      <c r="B206" s="19">
        <v>23</v>
      </c>
      <c r="C206" s="20">
        <v>205</v>
      </c>
      <c r="D206" s="43">
        <v>0</v>
      </c>
      <c r="E206" s="43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  <c r="AT206" s="14">
        <v>0</v>
      </c>
      <c r="AU206" s="14">
        <v>0</v>
      </c>
      <c r="AV206" s="14">
        <v>0</v>
      </c>
      <c r="AW206" s="14">
        <v>0</v>
      </c>
      <c r="AX206" s="14">
        <v>0</v>
      </c>
      <c r="AY206" s="15">
        <v>0</v>
      </c>
      <c r="AZ206" s="1"/>
    </row>
    <row r="207" spans="1:52">
      <c r="A207" s="19">
        <v>7</v>
      </c>
      <c r="B207" s="19">
        <v>24</v>
      </c>
      <c r="C207" s="20">
        <v>206</v>
      </c>
      <c r="D207" s="43">
        <v>0</v>
      </c>
      <c r="E207" s="43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4">
        <v>0</v>
      </c>
      <c r="AN207" s="14">
        <v>0</v>
      </c>
      <c r="AO207" s="14">
        <v>0</v>
      </c>
      <c r="AP207" s="14">
        <v>0</v>
      </c>
      <c r="AQ207" s="14">
        <v>0</v>
      </c>
      <c r="AR207" s="14">
        <v>0</v>
      </c>
      <c r="AS207" s="14">
        <v>0</v>
      </c>
      <c r="AT207" s="14">
        <v>0</v>
      </c>
      <c r="AU207" s="14">
        <v>0</v>
      </c>
      <c r="AV207" s="14">
        <v>0</v>
      </c>
      <c r="AW207" s="14">
        <v>0</v>
      </c>
      <c r="AX207" s="14">
        <v>0</v>
      </c>
      <c r="AY207" s="15">
        <v>0</v>
      </c>
      <c r="AZ207" s="1"/>
    </row>
    <row r="208" spans="1:52">
      <c r="A208" s="19">
        <v>7</v>
      </c>
      <c r="B208" s="19">
        <v>25</v>
      </c>
      <c r="C208" s="20">
        <v>207</v>
      </c>
      <c r="D208" s="43">
        <v>0</v>
      </c>
      <c r="E208" s="43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0</v>
      </c>
      <c r="AU208" s="14">
        <v>0</v>
      </c>
      <c r="AV208" s="14">
        <v>0</v>
      </c>
      <c r="AW208" s="14">
        <v>0</v>
      </c>
      <c r="AX208" s="14">
        <v>0</v>
      </c>
      <c r="AY208" s="15">
        <v>0</v>
      </c>
      <c r="AZ208" s="1"/>
    </row>
    <row r="209" spans="1:52">
      <c r="A209" s="19">
        <v>7</v>
      </c>
      <c r="B209" s="19">
        <v>26</v>
      </c>
      <c r="C209" s="20">
        <v>208</v>
      </c>
      <c r="D209" s="43">
        <v>0</v>
      </c>
      <c r="E209" s="43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>
        <v>0</v>
      </c>
      <c r="AV209" s="14">
        <v>0</v>
      </c>
      <c r="AW209" s="14">
        <v>0</v>
      </c>
      <c r="AX209" s="14">
        <v>0</v>
      </c>
      <c r="AY209" s="15">
        <v>0</v>
      </c>
      <c r="AZ209" s="1"/>
    </row>
    <row r="210" spans="1:52">
      <c r="A210" s="19">
        <v>7</v>
      </c>
      <c r="B210" s="19">
        <v>27</v>
      </c>
      <c r="C210" s="20">
        <v>209</v>
      </c>
      <c r="D210" s="43">
        <v>0</v>
      </c>
      <c r="E210" s="43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4">
        <v>0</v>
      </c>
      <c r="AN210" s="14">
        <v>4.0999999999999996</v>
      </c>
      <c r="AO210" s="14">
        <v>0</v>
      </c>
      <c r="AP210" s="14">
        <v>0.5</v>
      </c>
      <c r="AQ210" s="14">
        <v>0</v>
      </c>
      <c r="AR210" s="14">
        <v>0</v>
      </c>
      <c r="AS210" s="14">
        <v>0</v>
      </c>
      <c r="AT210" s="14">
        <v>0</v>
      </c>
      <c r="AU210" s="14">
        <v>0</v>
      </c>
      <c r="AV210" s="14">
        <v>0</v>
      </c>
      <c r="AW210" s="14">
        <v>0</v>
      </c>
      <c r="AX210" s="14">
        <v>0</v>
      </c>
      <c r="AY210" s="15">
        <v>0</v>
      </c>
      <c r="AZ210" s="1"/>
    </row>
    <row r="211" spans="1:52">
      <c r="A211" s="19">
        <v>7</v>
      </c>
      <c r="B211" s="19">
        <v>28</v>
      </c>
      <c r="C211" s="20">
        <v>210</v>
      </c>
      <c r="D211" s="43">
        <v>0</v>
      </c>
      <c r="E211" s="43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4">
        <v>0</v>
      </c>
      <c r="AN211" s="14">
        <v>0</v>
      </c>
      <c r="AO211" s="14">
        <v>0</v>
      </c>
      <c r="AP211" s="14">
        <v>0</v>
      </c>
      <c r="AQ211" s="14">
        <v>0</v>
      </c>
      <c r="AR211" s="14">
        <v>0</v>
      </c>
      <c r="AS211" s="14">
        <v>0</v>
      </c>
      <c r="AT211" s="14">
        <v>0</v>
      </c>
      <c r="AU211" s="14">
        <v>0</v>
      </c>
      <c r="AV211" s="14">
        <v>0</v>
      </c>
      <c r="AW211" s="14">
        <v>0</v>
      </c>
      <c r="AX211" s="14">
        <v>0</v>
      </c>
      <c r="AY211" s="15">
        <v>0</v>
      </c>
      <c r="AZ211" s="1"/>
    </row>
    <row r="212" spans="1:52">
      <c r="A212" s="19">
        <v>7</v>
      </c>
      <c r="B212" s="19">
        <v>29</v>
      </c>
      <c r="C212" s="20">
        <v>211</v>
      </c>
      <c r="D212" s="43">
        <v>0</v>
      </c>
      <c r="E212" s="43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4">
        <v>0</v>
      </c>
      <c r="AW212" s="14">
        <v>0</v>
      </c>
      <c r="AX212" s="14">
        <v>0</v>
      </c>
      <c r="AY212" s="15">
        <v>0</v>
      </c>
      <c r="AZ212" s="1"/>
    </row>
    <row r="213" spans="1:52">
      <c r="A213" s="19">
        <v>7</v>
      </c>
      <c r="B213" s="19">
        <v>30</v>
      </c>
      <c r="C213" s="20">
        <v>212</v>
      </c>
      <c r="D213" s="43">
        <v>0</v>
      </c>
      <c r="E213" s="43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4">
        <v>0</v>
      </c>
      <c r="AU213" s="14">
        <v>0</v>
      </c>
      <c r="AV213" s="14">
        <v>0</v>
      </c>
      <c r="AW213" s="14">
        <v>0</v>
      </c>
      <c r="AX213" s="14">
        <v>0</v>
      </c>
      <c r="AY213" s="15">
        <v>0</v>
      </c>
      <c r="AZ213" s="1"/>
    </row>
    <row r="214" spans="1:52">
      <c r="A214" s="19">
        <v>7</v>
      </c>
      <c r="B214" s="19">
        <v>31</v>
      </c>
      <c r="C214" s="20">
        <v>213</v>
      </c>
      <c r="D214" s="43">
        <v>0</v>
      </c>
      <c r="E214" s="43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4">
        <v>0</v>
      </c>
      <c r="AW214" s="14">
        <v>0</v>
      </c>
      <c r="AX214" s="14">
        <v>0</v>
      </c>
      <c r="AY214" s="15">
        <v>0</v>
      </c>
      <c r="AZ214" s="1"/>
    </row>
    <row r="215" spans="1:52">
      <c r="A215" s="19">
        <v>8</v>
      </c>
      <c r="B215" s="19">
        <v>1</v>
      </c>
      <c r="C215" s="20">
        <v>214</v>
      </c>
      <c r="D215" s="43">
        <v>0</v>
      </c>
      <c r="E215" s="43">
        <v>0</v>
      </c>
      <c r="F215" s="16">
        <v>0</v>
      </c>
      <c r="G215" s="16">
        <v>0</v>
      </c>
      <c r="H215" s="16">
        <v>1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  <c r="AT215" s="14">
        <v>0</v>
      </c>
      <c r="AU215" s="14">
        <v>0</v>
      </c>
      <c r="AV215" s="14">
        <v>0</v>
      </c>
      <c r="AW215" s="14">
        <v>0</v>
      </c>
      <c r="AX215" s="14">
        <v>0</v>
      </c>
      <c r="AY215" s="15">
        <v>0</v>
      </c>
      <c r="AZ215" s="1"/>
    </row>
    <row r="216" spans="1:52">
      <c r="A216" s="19">
        <v>8</v>
      </c>
      <c r="B216" s="19">
        <v>2</v>
      </c>
      <c r="C216" s="20">
        <v>215</v>
      </c>
      <c r="D216" s="43">
        <v>0</v>
      </c>
      <c r="E216" s="43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0.5</v>
      </c>
      <c r="AR216" s="14">
        <v>0</v>
      </c>
      <c r="AS216" s="14">
        <v>0</v>
      </c>
      <c r="AT216" s="14">
        <v>0</v>
      </c>
      <c r="AU216" s="14">
        <v>0</v>
      </c>
      <c r="AV216" s="14">
        <v>0</v>
      </c>
      <c r="AW216" s="14">
        <v>0</v>
      </c>
      <c r="AX216" s="14">
        <v>0</v>
      </c>
      <c r="AY216" s="15">
        <v>0</v>
      </c>
      <c r="AZ216" s="1"/>
    </row>
    <row r="217" spans="1:52">
      <c r="A217" s="19">
        <v>8</v>
      </c>
      <c r="B217" s="19">
        <v>3</v>
      </c>
      <c r="C217" s="20">
        <v>216</v>
      </c>
      <c r="D217" s="43">
        <v>0</v>
      </c>
      <c r="E217" s="43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4">
        <v>0</v>
      </c>
      <c r="AN217" s="14">
        <v>0</v>
      </c>
      <c r="AO217" s="14">
        <v>0</v>
      </c>
      <c r="AP217" s="14">
        <v>0.9</v>
      </c>
      <c r="AQ217" s="14">
        <v>0</v>
      </c>
      <c r="AR217" s="14">
        <v>0</v>
      </c>
      <c r="AS217" s="14">
        <v>0</v>
      </c>
      <c r="AT217" s="14">
        <v>0</v>
      </c>
      <c r="AU217" s="14">
        <v>0</v>
      </c>
      <c r="AV217" s="14">
        <v>0</v>
      </c>
      <c r="AW217" s="14">
        <v>0</v>
      </c>
      <c r="AX217" s="14">
        <v>0</v>
      </c>
      <c r="AY217" s="15">
        <v>0</v>
      </c>
      <c r="AZ217" s="1"/>
    </row>
    <row r="218" spans="1:52">
      <c r="A218" s="19">
        <v>8</v>
      </c>
      <c r="B218" s="19">
        <v>4</v>
      </c>
      <c r="C218" s="20">
        <v>217</v>
      </c>
      <c r="D218" s="43">
        <v>0</v>
      </c>
      <c r="E218" s="43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2.13570129E-2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3.4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0</v>
      </c>
      <c r="AU218" s="14">
        <v>0</v>
      </c>
      <c r="AV218" s="14">
        <v>0</v>
      </c>
      <c r="AW218" s="14">
        <v>0</v>
      </c>
      <c r="AX218" s="14">
        <v>0</v>
      </c>
      <c r="AY218" s="15">
        <v>0</v>
      </c>
      <c r="AZ218" s="1"/>
    </row>
    <row r="219" spans="1:52">
      <c r="A219" s="19">
        <v>8</v>
      </c>
      <c r="B219" s="19">
        <v>5</v>
      </c>
      <c r="C219" s="20">
        <v>218</v>
      </c>
      <c r="D219" s="43">
        <v>0</v>
      </c>
      <c r="E219" s="43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2.13570129E-2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  <c r="AT219" s="14">
        <v>0</v>
      </c>
      <c r="AU219" s="14">
        <v>0</v>
      </c>
      <c r="AV219" s="14">
        <v>0</v>
      </c>
      <c r="AW219" s="14">
        <v>0</v>
      </c>
      <c r="AX219" s="14">
        <v>0</v>
      </c>
      <c r="AY219" s="15">
        <v>0</v>
      </c>
      <c r="AZ219" s="1"/>
    </row>
    <row r="220" spans="1:52">
      <c r="A220" s="19">
        <v>8</v>
      </c>
      <c r="B220" s="19">
        <v>6</v>
      </c>
      <c r="C220" s="20">
        <v>219</v>
      </c>
      <c r="D220" s="43">
        <v>0</v>
      </c>
      <c r="E220" s="43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2.13570129E-2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24.7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0.1</v>
      </c>
      <c r="AR220" s="14">
        <v>0</v>
      </c>
      <c r="AS220" s="14">
        <v>4.4000000000000004</v>
      </c>
      <c r="AT220" s="14">
        <v>0</v>
      </c>
      <c r="AU220" s="14">
        <v>0</v>
      </c>
      <c r="AV220" s="14">
        <v>0</v>
      </c>
      <c r="AW220" s="14">
        <v>0</v>
      </c>
      <c r="AX220" s="14">
        <v>0</v>
      </c>
      <c r="AY220" s="15">
        <v>0</v>
      </c>
      <c r="AZ220" s="1"/>
    </row>
    <row r="221" spans="1:52">
      <c r="A221" s="19">
        <v>8</v>
      </c>
      <c r="B221" s="19">
        <v>7</v>
      </c>
      <c r="C221" s="20">
        <v>220</v>
      </c>
      <c r="D221" s="43">
        <v>0</v>
      </c>
      <c r="E221" s="43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1.5</v>
      </c>
      <c r="L221" s="16">
        <v>0</v>
      </c>
      <c r="M221" s="16">
        <v>0</v>
      </c>
      <c r="N221" s="16">
        <v>19</v>
      </c>
      <c r="O221" s="16">
        <v>0</v>
      </c>
      <c r="P221" s="16">
        <v>0</v>
      </c>
      <c r="Q221" s="16">
        <v>0</v>
      </c>
      <c r="R221" s="16">
        <v>0</v>
      </c>
      <c r="S221" s="16">
        <v>3.3689788599999999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4">
        <v>0</v>
      </c>
      <c r="AN221" s="14">
        <v>0.5</v>
      </c>
      <c r="AO221" s="14">
        <v>0</v>
      </c>
      <c r="AP221" s="14">
        <v>0</v>
      </c>
      <c r="AQ221" s="14">
        <v>0</v>
      </c>
      <c r="AR221" s="14">
        <v>0</v>
      </c>
      <c r="AS221" s="14">
        <v>0.1</v>
      </c>
      <c r="AT221" s="14">
        <v>0</v>
      </c>
      <c r="AU221" s="14">
        <v>0</v>
      </c>
      <c r="AV221" s="14">
        <v>0.4</v>
      </c>
      <c r="AW221" s="14">
        <v>0</v>
      </c>
      <c r="AX221" s="14">
        <v>0</v>
      </c>
      <c r="AY221" s="15">
        <v>0</v>
      </c>
      <c r="AZ221" s="1"/>
    </row>
    <row r="222" spans="1:52">
      <c r="A222" s="19">
        <v>8</v>
      </c>
      <c r="B222" s="19">
        <v>8</v>
      </c>
      <c r="C222" s="20">
        <v>221</v>
      </c>
      <c r="D222" s="43">
        <v>0</v>
      </c>
      <c r="E222" s="43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4.7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0</v>
      </c>
      <c r="AC222" s="16">
        <v>0.7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4">
        <v>0</v>
      </c>
      <c r="AN222" s="14">
        <v>0</v>
      </c>
      <c r="AO222" s="14">
        <v>0</v>
      </c>
      <c r="AP222" s="14">
        <v>1.6</v>
      </c>
      <c r="AQ222" s="14">
        <v>0</v>
      </c>
      <c r="AR222" s="14">
        <v>0</v>
      </c>
      <c r="AS222" s="14">
        <v>0</v>
      </c>
      <c r="AT222" s="14">
        <v>0</v>
      </c>
      <c r="AU222" s="14">
        <v>0</v>
      </c>
      <c r="AV222" s="14">
        <v>0</v>
      </c>
      <c r="AW222" s="14">
        <v>0</v>
      </c>
      <c r="AX222" s="14">
        <v>0</v>
      </c>
      <c r="AY222" s="15">
        <v>0</v>
      </c>
      <c r="AZ222" s="1"/>
    </row>
    <row r="223" spans="1:52">
      <c r="A223" s="19">
        <v>8</v>
      </c>
      <c r="B223" s="19">
        <v>9</v>
      </c>
      <c r="C223" s="20">
        <v>222</v>
      </c>
      <c r="D223" s="43">
        <v>0</v>
      </c>
      <c r="E223" s="43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2</v>
      </c>
      <c r="O223" s="16">
        <v>0</v>
      </c>
      <c r="P223" s="16">
        <v>0</v>
      </c>
      <c r="Q223" s="16">
        <v>0</v>
      </c>
      <c r="R223" s="16">
        <v>0</v>
      </c>
      <c r="S223" s="16">
        <v>0.1456563069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0.1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4">
        <v>0</v>
      </c>
      <c r="AN223" s="14">
        <v>0</v>
      </c>
      <c r="AO223" s="14">
        <v>0</v>
      </c>
      <c r="AP223" s="14">
        <v>0</v>
      </c>
      <c r="AQ223" s="14">
        <v>8.4</v>
      </c>
      <c r="AR223" s="14">
        <v>0</v>
      </c>
      <c r="AS223" s="14">
        <v>0</v>
      </c>
      <c r="AT223" s="14">
        <v>0</v>
      </c>
      <c r="AU223" s="14">
        <v>0</v>
      </c>
      <c r="AV223" s="14">
        <v>0</v>
      </c>
      <c r="AW223" s="14">
        <v>0</v>
      </c>
      <c r="AX223" s="14">
        <v>0</v>
      </c>
      <c r="AY223" s="15">
        <v>0</v>
      </c>
      <c r="AZ223" s="1"/>
    </row>
    <row r="224" spans="1:52">
      <c r="A224" s="19">
        <v>8</v>
      </c>
      <c r="B224" s="19">
        <v>10</v>
      </c>
      <c r="C224" s="20">
        <v>223</v>
      </c>
      <c r="D224" s="43">
        <v>0</v>
      </c>
      <c r="E224" s="43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  <c r="AT224" s="14">
        <v>0</v>
      </c>
      <c r="AU224" s="14">
        <v>0</v>
      </c>
      <c r="AV224" s="14">
        <v>0</v>
      </c>
      <c r="AW224" s="14">
        <v>0.2</v>
      </c>
      <c r="AX224" s="14">
        <v>0</v>
      </c>
      <c r="AY224" s="15">
        <v>0</v>
      </c>
      <c r="AZ224" s="1"/>
    </row>
    <row r="225" spans="1:52">
      <c r="A225" s="19">
        <v>8</v>
      </c>
      <c r="B225" s="19">
        <v>11</v>
      </c>
      <c r="C225" s="20">
        <v>224</v>
      </c>
      <c r="D225" s="43">
        <v>0</v>
      </c>
      <c r="E225" s="43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2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5.7</v>
      </c>
      <c r="AH225" s="16">
        <v>0</v>
      </c>
      <c r="AI225" s="16">
        <v>0</v>
      </c>
      <c r="AJ225" s="16">
        <v>0</v>
      </c>
      <c r="AK225" s="16">
        <v>12.8</v>
      </c>
      <c r="AL225" s="16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>
        <v>0.1</v>
      </c>
      <c r="AU225" s="14">
        <v>0</v>
      </c>
      <c r="AV225" s="14">
        <v>0</v>
      </c>
      <c r="AW225" s="14">
        <v>0</v>
      </c>
      <c r="AX225" s="14">
        <v>0</v>
      </c>
      <c r="AY225" s="15">
        <v>0</v>
      </c>
      <c r="AZ225" s="1"/>
    </row>
    <row r="226" spans="1:52">
      <c r="A226" s="19">
        <v>8</v>
      </c>
      <c r="B226" s="19">
        <v>12</v>
      </c>
      <c r="C226" s="20">
        <v>225</v>
      </c>
      <c r="D226" s="43">
        <v>0</v>
      </c>
      <c r="E226" s="43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4">
        <v>0</v>
      </c>
      <c r="AN226" s="14">
        <v>1.5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  <c r="AT226" s="14">
        <v>0</v>
      </c>
      <c r="AU226" s="14">
        <v>0</v>
      </c>
      <c r="AV226" s="14">
        <v>0</v>
      </c>
      <c r="AW226" s="14">
        <v>0</v>
      </c>
      <c r="AX226" s="14">
        <v>0</v>
      </c>
      <c r="AY226" s="15">
        <v>0</v>
      </c>
      <c r="AZ226" s="1"/>
    </row>
    <row r="227" spans="1:52">
      <c r="A227" s="19">
        <v>8</v>
      </c>
      <c r="B227" s="19">
        <v>13</v>
      </c>
      <c r="C227" s="20">
        <v>226</v>
      </c>
      <c r="D227" s="43">
        <v>0</v>
      </c>
      <c r="E227" s="43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0.3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2.6</v>
      </c>
      <c r="AK227" s="16">
        <v>0</v>
      </c>
      <c r="AL227" s="16">
        <v>0</v>
      </c>
      <c r="AM227" s="14">
        <v>0</v>
      </c>
      <c r="AN227" s="14">
        <v>2.2999999999999998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4">
        <v>0</v>
      </c>
      <c r="AU227" s="14">
        <v>0</v>
      </c>
      <c r="AV227" s="14">
        <v>0</v>
      </c>
      <c r="AW227" s="14">
        <v>0</v>
      </c>
      <c r="AX227" s="14">
        <v>0</v>
      </c>
      <c r="AY227" s="15">
        <v>0</v>
      </c>
      <c r="AZ227" s="1"/>
    </row>
    <row r="228" spans="1:52">
      <c r="A228" s="19">
        <v>8</v>
      </c>
      <c r="B228" s="19">
        <v>14</v>
      </c>
      <c r="C228" s="20">
        <v>227</v>
      </c>
      <c r="D228" s="43">
        <v>0</v>
      </c>
      <c r="E228" s="43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2.13570129E-2</v>
      </c>
      <c r="U228" s="16">
        <v>0</v>
      </c>
      <c r="V228" s="16">
        <v>1.5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>
        <v>0</v>
      </c>
      <c r="AU228" s="14">
        <v>0</v>
      </c>
      <c r="AV228" s="14">
        <v>0</v>
      </c>
      <c r="AW228" s="14">
        <v>0</v>
      </c>
      <c r="AX228" s="14">
        <v>0</v>
      </c>
      <c r="AY228" s="15">
        <v>0</v>
      </c>
      <c r="AZ228" s="1"/>
    </row>
    <row r="229" spans="1:52">
      <c r="A229" s="19">
        <v>8</v>
      </c>
      <c r="B229" s="19">
        <v>15</v>
      </c>
      <c r="C229" s="20">
        <v>228</v>
      </c>
      <c r="D229" s="43">
        <v>0</v>
      </c>
      <c r="E229" s="43">
        <v>0</v>
      </c>
      <c r="F229" s="16">
        <v>0</v>
      </c>
      <c r="G229" s="16">
        <v>8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2.13570129E-2</v>
      </c>
      <c r="U229" s="16">
        <v>0</v>
      </c>
      <c r="V229" s="16">
        <v>20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0.8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4">
        <v>0</v>
      </c>
      <c r="AN229" s="14">
        <v>2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>
        <v>0</v>
      </c>
      <c r="AU229" s="14">
        <v>0</v>
      </c>
      <c r="AV229" s="14">
        <v>0</v>
      </c>
      <c r="AW229" s="14">
        <v>0</v>
      </c>
      <c r="AX229" s="14">
        <v>0</v>
      </c>
      <c r="AY229" s="15">
        <v>0</v>
      </c>
      <c r="AZ229" s="1"/>
    </row>
    <row r="230" spans="1:52">
      <c r="A230" s="19">
        <v>8</v>
      </c>
      <c r="B230" s="19">
        <v>16</v>
      </c>
      <c r="C230" s="20">
        <v>229</v>
      </c>
      <c r="D230" s="43">
        <v>0</v>
      </c>
      <c r="E230" s="43">
        <v>0</v>
      </c>
      <c r="F230" s="16">
        <v>0</v>
      </c>
      <c r="G230" s="16">
        <v>2.1</v>
      </c>
      <c r="H230" s="16">
        <v>0</v>
      </c>
      <c r="I230" s="16">
        <v>0</v>
      </c>
      <c r="J230" s="16">
        <v>0</v>
      </c>
      <c r="K230" s="16">
        <v>0</v>
      </c>
      <c r="L230" s="16">
        <v>0.1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2.13570129E-2</v>
      </c>
      <c r="U230" s="16">
        <v>0</v>
      </c>
      <c r="V230" s="16">
        <v>10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4">
        <v>0</v>
      </c>
      <c r="AN230" s="14">
        <v>0</v>
      </c>
      <c r="AO230" s="14">
        <v>4.4000000000000004</v>
      </c>
      <c r="AP230" s="14">
        <v>0</v>
      </c>
      <c r="AQ230" s="14">
        <v>0</v>
      </c>
      <c r="AR230" s="14">
        <v>0</v>
      </c>
      <c r="AS230" s="14">
        <v>0</v>
      </c>
      <c r="AT230" s="14">
        <v>0</v>
      </c>
      <c r="AU230" s="14">
        <v>0</v>
      </c>
      <c r="AV230" s="14">
        <v>0</v>
      </c>
      <c r="AW230" s="14">
        <v>0</v>
      </c>
      <c r="AX230" s="14">
        <v>0</v>
      </c>
      <c r="AY230" s="15">
        <v>0</v>
      </c>
      <c r="AZ230" s="1"/>
    </row>
    <row r="231" spans="1:52">
      <c r="A231" s="19">
        <v>8</v>
      </c>
      <c r="B231" s="19">
        <v>17</v>
      </c>
      <c r="C231" s="20">
        <v>230</v>
      </c>
      <c r="D231" s="43">
        <v>0</v>
      </c>
      <c r="E231" s="43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8.1999999999999993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0.1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0.7</v>
      </c>
      <c r="AD231" s="16">
        <v>0</v>
      </c>
      <c r="AE231" s="16">
        <v>0</v>
      </c>
      <c r="AF231" s="16">
        <v>0</v>
      </c>
      <c r="AG231" s="16">
        <v>10</v>
      </c>
      <c r="AH231" s="16">
        <v>0</v>
      </c>
      <c r="AI231" s="16">
        <v>0</v>
      </c>
      <c r="AJ231" s="16">
        <v>1.5</v>
      </c>
      <c r="AK231" s="16">
        <v>0</v>
      </c>
      <c r="AL231" s="16">
        <v>0</v>
      </c>
      <c r="AM231" s="14">
        <v>0</v>
      </c>
      <c r="AN231" s="14">
        <v>0</v>
      </c>
      <c r="AO231" s="14">
        <v>4.8</v>
      </c>
      <c r="AP231" s="14">
        <v>5.5</v>
      </c>
      <c r="AQ231" s="14">
        <v>0</v>
      </c>
      <c r="AR231" s="14">
        <v>0</v>
      </c>
      <c r="AS231" s="14">
        <v>0</v>
      </c>
      <c r="AT231" s="14">
        <v>0</v>
      </c>
      <c r="AU231" s="14">
        <v>0</v>
      </c>
      <c r="AV231" s="14">
        <v>0</v>
      </c>
      <c r="AW231" s="14">
        <v>0</v>
      </c>
      <c r="AX231" s="14">
        <v>0</v>
      </c>
      <c r="AY231" s="15">
        <v>0</v>
      </c>
      <c r="AZ231" s="1"/>
    </row>
    <row r="232" spans="1:52">
      <c r="A232" s="19">
        <v>8</v>
      </c>
      <c r="B232" s="19">
        <v>18</v>
      </c>
      <c r="C232" s="20">
        <v>231</v>
      </c>
      <c r="D232" s="43">
        <v>0</v>
      </c>
      <c r="E232" s="43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2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4.5</v>
      </c>
      <c r="V232" s="16">
        <v>8</v>
      </c>
      <c r="W232" s="16">
        <v>0</v>
      </c>
      <c r="X232" s="16">
        <v>10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1.9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4">
        <v>0</v>
      </c>
      <c r="AN232" s="14">
        <v>0</v>
      </c>
      <c r="AO232" s="14">
        <v>0</v>
      </c>
      <c r="AP232" s="14">
        <v>1</v>
      </c>
      <c r="AQ232" s="14">
        <v>0</v>
      </c>
      <c r="AR232" s="14">
        <v>2.7</v>
      </c>
      <c r="AS232" s="14">
        <v>0</v>
      </c>
      <c r="AT232" s="14">
        <v>0</v>
      </c>
      <c r="AU232" s="14">
        <v>0</v>
      </c>
      <c r="AV232" s="14">
        <v>0</v>
      </c>
      <c r="AW232" s="14">
        <v>0</v>
      </c>
      <c r="AX232" s="14">
        <v>0</v>
      </c>
      <c r="AY232" s="15">
        <v>0</v>
      </c>
      <c r="AZ232" s="1"/>
    </row>
    <row r="233" spans="1:52">
      <c r="A233" s="19">
        <v>8</v>
      </c>
      <c r="B233" s="19">
        <v>19</v>
      </c>
      <c r="C233" s="20">
        <v>232</v>
      </c>
      <c r="D233" s="43">
        <v>0</v>
      </c>
      <c r="E233" s="43">
        <v>0</v>
      </c>
      <c r="F233" s="16">
        <v>0</v>
      </c>
      <c r="G233" s="16">
        <v>0.1</v>
      </c>
      <c r="H233" s="16">
        <v>3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3</v>
      </c>
      <c r="V233" s="16">
        <v>0</v>
      </c>
      <c r="W233" s="16">
        <v>0</v>
      </c>
      <c r="X233" s="16">
        <v>0</v>
      </c>
      <c r="Y233" s="16">
        <v>0</v>
      </c>
      <c r="Z233" s="16">
        <v>2.2999999999999998</v>
      </c>
      <c r="AA233" s="16">
        <v>1.2</v>
      </c>
      <c r="AB233" s="16">
        <v>0</v>
      </c>
      <c r="AC233" s="16">
        <v>0</v>
      </c>
      <c r="AD233" s="16">
        <v>0</v>
      </c>
      <c r="AE233" s="16">
        <v>0</v>
      </c>
      <c r="AF233" s="16">
        <v>1.1000000000000001</v>
      </c>
      <c r="AG233" s="16">
        <v>0.5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4">
        <v>0</v>
      </c>
      <c r="AN233" s="14">
        <v>0</v>
      </c>
      <c r="AO233" s="14">
        <v>1.6</v>
      </c>
      <c r="AP233" s="14">
        <v>0</v>
      </c>
      <c r="AQ233" s="14">
        <v>0</v>
      </c>
      <c r="AR233" s="14">
        <v>0</v>
      </c>
      <c r="AS233" s="14">
        <v>0</v>
      </c>
      <c r="AT233" s="14">
        <v>0</v>
      </c>
      <c r="AU233" s="14">
        <v>0</v>
      </c>
      <c r="AV233" s="14">
        <v>0</v>
      </c>
      <c r="AW233" s="14">
        <v>0</v>
      </c>
      <c r="AX233" s="14">
        <v>0</v>
      </c>
      <c r="AY233" s="15">
        <v>0</v>
      </c>
      <c r="AZ233" s="1"/>
    </row>
    <row r="234" spans="1:52">
      <c r="A234" s="19">
        <v>8</v>
      </c>
      <c r="B234" s="19">
        <v>20</v>
      </c>
      <c r="C234" s="20">
        <v>233</v>
      </c>
      <c r="D234" s="43">
        <v>0</v>
      </c>
      <c r="E234" s="43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2.1</v>
      </c>
      <c r="AB234" s="16">
        <v>0</v>
      </c>
      <c r="AC234" s="16">
        <v>0.2</v>
      </c>
      <c r="AD234" s="16">
        <v>0</v>
      </c>
      <c r="AE234" s="16">
        <v>0</v>
      </c>
      <c r="AF234" s="16">
        <v>20</v>
      </c>
      <c r="AG234" s="16">
        <v>0.1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4">
        <v>0</v>
      </c>
      <c r="AN234" s="14">
        <v>0.5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  <c r="AT234" s="14">
        <v>1.3</v>
      </c>
      <c r="AU234" s="14">
        <v>0</v>
      </c>
      <c r="AV234" s="14">
        <v>0</v>
      </c>
      <c r="AW234" s="14">
        <v>0</v>
      </c>
      <c r="AX234" s="14">
        <v>0</v>
      </c>
      <c r="AY234" s="15">
        <v>0</v>
      </c>
      <c r="AZ234" s="1"/>
    </row>
    <row r="235" spans="1:52">
      <c r="A235" s="19">
        <v>8</v>
      </c>
      <c r="B235" s="19">
        <v>21</v>
      </c>
      <c r="C235" s="20">
        <v>234</v>
      </c>
      <c r="D235" s="43">
        <v>0</v>
      </c>
      <c r="E235" s="43">
        <v>0</v>
      </c>
      <c r="F235" s="16">
        <v>0</v>
      </c>
      <c r="G235" s="16">
        <v>1.2</v>
      </c>
      <c r="H235" s="16">
        <v>1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1.2</v>
      </c>
      <c r="AE235" s="16">
        <v>0</v>
      </c>
      <c r="AF235" s="16">
        <v>21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4">
        <v>0</v>
      </c>
      <c r="AN235" s="14">
        <v>0.3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  <c r="AT235" s="14">
        <v>0</v>
      </c>
      <c r="AU235" s="14">
        <v>0</v>
      </c>
      <c r="AV235" s="14">
        <v>0</v>
      </c>
      <c r="AW235" s="14">
        <v>0</v>
      </c>
      <c r="AX235" s="14">
        <v>0</v>
      </c>
      <c r="AY235" s="15">
        <v>0</v>
      </c>
      <c r="AZ235" s="1"/>
    </row>
    <row r="236" spans="1:52">
      <c r="A236" s="19">
        <v>8</v>
      </c>
      <c r="B236" s="19">
        <v>22</v>
      </c>
      <c r="C236" s="20">
        <v>235</v>
      </c>
      <c r="D236" s="43">
        <v>0</v>
      </c>
      <c r="E236" s="43">
        <v>0</v>
      </c>
      <c r="F236" s="16">
        <v>0</v>
      </c>
      <c r="G236" s="16">
        <v>1.3</v>
      </c>
      <c r="H236" s="16">
        <v>0.1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6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2.2999999999999998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>
        <v>0</v>
      </c>
      <c r="AU236" s="14">
        <v>0</v>
      </c>
      <c r="AV236" s="14">
        <v>0</v>
      </c>
      <c r="AW236" s="14">
        <v>0</v>
      </c>
      <c r="AX236" s="14">
        <v>0</v>
      </c>
      <c r="AY236" s="15">
        <v>0</v>
      </c>
      <c r="AZ236" s="1"/>
    </row>
    <row r="237" spans="1:52">
      <c r="A237" s="19">
        <v>8</v>
      </c>
      <c r="B237" s="19">
        <v>23</v>
      </c>
      <c r="C237" s="20">
        <v>236</v>
      </c>
      <c r="D237" s="43">
        <v>0</v>
      </c>
      <c r="E237" s="43">
        <v>0</v>
      </c>
      <c r="F237" s="16">
        <v>0</v>
      </c>
      <c r="G237" s="16">
        <v>0.5</v>
      </c>
      <c r="H237" s="16">
        <v>0</v>
      </c>
      <c r="I237" s="16">
        <v>0</v>
      </c>
      <c r="J237" s="16">
        <v>0</v>
      </c>
      <c r="K237" s="16">
        <v>0.6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1.9</v>
      </c>
      <c r="AL237" s="16">
        <v>0</v>
      </c>
      <c r="AM237" s="14">
        <v>0</v>
      </c>
      <c r="AN237" s="14">
        <v>0</v>
      </c>
      <c r="AO237" s="14">
        <v>0</v>
      </c>
      <c r="AP237" s="14">
        <v>1.3</v>
      </c>
      <c r="AQ237" s="14">
        <v>0</v>
      </c>
      <c r="AR237" s="14">
        <v>1.9</v>
      </c>
      <c r="AS237" s="14">
        <v>0</v>
      </c>
      <c r="AT237" s="14">
        <v>0.7</v>
      </c>
      <c r="AU237" s="14">
        <v>0</v>
      </c>
      <c r="AV237" s="14">
        <v>0</v>
      </c>
      <c r="AW237" s="14">
        <v>0</v>
      </c>
      <c r="AX237" s="14">
        <v>0</v>
      </c>
      <c r="AY237" s="15">
        <v>0</v>
      </c>
      <c r="AZ237" s="1"/>
    </row>
    <row r="238" spans="1:52">
      <c r="A238" s="19">
        <v>8</v>
      </c>
      <c r="B238" s="19">
        <v>24</v>
      </c>
      <c r="C238" s="20">
        <v>237</v>
      </c>
      <c r="D238" s="43">
        <v>0</v>
      </c>
      <c r="E238" s="43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0.3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4">
        <v>0</v>
      </c>
      <c r="AN238" s="14">
        <v>0</v>
      </c>
      <c r="AO238" s="14">
        <v>0</v>
      </c>
      <c r="AP238" s="14">
        <v>0.9</v>
      </c>
      <c r="AQ238" s="14">
        <v>0</v>
      </c>
      <c r="AR238" s="14">
        <v>8.6999999999999993</v>
      </c>
      <c r="AS238" s="14">
        <v>0</v>
      </c>
      <c r="AT238" s="14">
        <v>0</v>
      </c>
      <c r="AU238" s="14">
        <v>0</v>
      </c>
      <c r="AV238" s="14">
        <v>0</v>
      </c>
      <c r="AW238" s="14">
        <v>0</v>
      </c>
      <c r="AX238" s="14">
        <v>0</v>
      </c>
      <c r="AY238" s="15">
        <v>0</v>
      </c>
      <c r="AZ238" s="1"/>
    </row>
    <row r="239" spans="1:52">
      <c r="A239" s="19">
        <v>8</v>
      </c>
      <c r="B239" s="19">
        <v>25</v>
      </c>
      <c r="C239" s="20">
        <v>238</v>
      </c>
      <c r="D239" s="43">
        <v>0</v>
      </c>
      <c r="E239" s="43">
        <v>0</v>
      </c>
      <c r="F239" s="16">
        <v>0</v>
      </c>
      <c r="G239" s="16">
        <v>1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6.5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2.6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>
        <v>0</v>
      </c>
      <c r="AU239" s="14">
        <v>0</v>
      </c>
      <c r="AV239" s="14">
        <v>0</v>
      </c>
      <c r="AW239" s="14">
        <v>0</v>
      </c>
      <c r="AX239" s="14">
        <v>0</v>
      </c>
      <c r="AY239" s="15">
        <v>0</v>
      </c>
      <c r="AZ239" s="1"/>
    </row>
    <row r="240" spans="1:52">
      <c r="A240" s="19">
        <v>8</v>
      </c>
      <c r="B240" s="19">
        <v>26</v>
      </c>
      <c r="C240" s="20">
        <v>239</v>
      </c>
      <c r="D240" s="43">
        <v>0</v>
      </c>
      <c r="E240" s="43">
        <v>0</v>
      </c>
      <c r="F240" s="16">
        <v>0</v>
      </c>
      <c r="G240" s="16">
        <v>0</v>
      </c>
      <c r="H240" s="16">
        <v>0</v>
      </c>
      <c r="I240" s="16">
        <v>0.5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1.367292234</v>
      </c>
      <c r="U240" s="16">
        <v>0</v>
      </c>
      <c r="V240" s="16">
        <v>0</v>
      </c>
      <c r="W240" s="16">
        <v>0</v>
      </c>
      <c r="X240" s="16">
        <v>2.2999999999999998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>
        <v>0</v>
      </c>
      <c r="AU240" s="14">
        <v>0</v>
      </c>
      <c r="AV240" s="14">
        <v>0</v>
      </c>
      <c r="AW240" s="14">
        <v>0</v>
      </c>
      <c r="AX240" s="14">
        <v>0</v>
      </c>
      <c r="AY240" s="15">
        <v>0</v>
      </c>
      <c r="AZ240" s="1"/>
    </row>
    <row r="241" spans="1:52">
      <c r="A241" s="19">
        <v>8</v>
      </c>
      <c r="B241" s="19">
        <v>27</v>
      </c>
      <c r="C241" s="20">
        <v>240</v>
      </c>
      <c r="D241" s="43">
        <v>0</v>
      </c>
      <c r="E241" s="43">
        <v>0</v>
      </c>
      <c r="F241" s="16">
        <v>0</v>
      </c>
      <c r="G241" s="16">
        <v>0</v>
      </c>
      <c r="H241" s="16">
        <v>0</v>
      </c>
      <c r="I241" s="16">
        <v>0.2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0.1670133198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4">
        <v>0</v>
      </c>
      <c r="AN241" s="14">
        <v>0</v>
      </c>
      <c r="AO241" s="14">
        <v>0</v>
      </c>
      <c r="AP241" s="14">
        <v>0</v>
      </c>
      <c r="AQ241" s="14">
        <v>1</v>
      </c>
      <c r="AR241" s="14">
        <v>0</v>
      </c>
      <c r="AS241" s="14">
        <v>0</v>
      </c>
      <c r="AT241" s="14">
        <v>0</v>
      </c>
      <c r="AU241" s="14">
        <v>0</v>
      </c>
      <c r="AV241" s="14">
        <v>0</v>
      </c>
      <c r="AW241" s="14">
        <v>0</v>
      </c>
      <c r="AX241" s="14">
        <v>0</v>
      </c>
      <c r="AY241" s="15">
        <v>0</v>
      </c>
      <c r="AZ241" s="1"/>
    </row>
    <row r="242" spans="1:52">
      <c r="A242" s="19">
        <v>8</v>
      </c>
      <c r="B242" s="19">
        <v>28</v>
      </c>
      <c r="C242" s="20">
        <v>241</v>
      </c>
      <c r="D242" s="43">
        <v>0</v>
      </c>
      <c r="E242" s="43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5.8</v>
      </c>
      <c r="M242" s="16">
        <v>0.1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0.61935337410000002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1.8</v>
      </c>
      <c r="AD242" s="16">
        <v>0</v>
      </c>
      <c r="AE242" s="16">
        <v>0</v>
      </c>
      <c r="AF242" s="16">
        <v>0.6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4">
        <v>0</v>
      </c>
      <c r="AN242" s="14">
        <v>0</v>
      </c>
      <c r="AO242" s="14">
        <v>0</v>
      </c>
      <c r="AP242" s="14">
        <v>0</v>
      </c>
      <c r="AQ242" s="14">
        <v>0</v>
      </c>
      <c r="AR242" s="14">
        <v>0</v>
      </c>
      <c r="AS242" s="14">
        <v>0</v>
      </c>
      <c r="AT242" s="14">
        <v>0</v>
      </c>
      <c r="AU242" s="14">
        <v>0</v>
      </c>
      <c r="AV242" s="14">
        <v>0</v>
      </c>
      <c r="AW242" s="14">
        <v>0</v>
      </c>
      <c r="AX242" s="14">
        <v>0</v>
      </c>
      <c r="AY242" s="15">
        <v>0</v>
      </c>
      <c r="AZ242" s="1"/>
    </row>
    <row r="243" spans="1:52">
      <c r="A243" s="19">
        <v>8</v>
      </c>
      <c r="B243" s="19">
        <v>29</v>
      </c>
      <c r="C243" s="20">
        <v>242</v>
      </c>
      <c r="D243" s="43">
        <v>0</v>
      </c>
      <c r="E243" s="43">
        <v>0</v>
      </c>
      <c r="F243" s="16">
        <v>0</v>
      </c>
      <c r="G243" s="16">
        <v>0</v>
      </c>
      <c r="H243" s="16">
        <v>0.1</v>
      </c>
      <c r="I243" s="16">
        <v>0</v>
      </c>
      <c r="J243" s="16">
        <v>0</v>
      </c>
      <c r="K243" s="16">
        <v>0</v>
      </c>
      <c r="L243" s="16">
        <v>2.8</v>
      </c>
      <c r="M243" s="16">
        <v>1.8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1.5</v>
      </c>
      <c r="AD243" s="16">
        <v>0</v>
      </c>
      <c r="AE243" s="16">
        <v>0</v>
      </c>
      <c r="AF243" s="16">
        <v>0</v>
      </c>
      <c r="AG243" s="16">
        <v>5.5</v>
      </c>
      <c r="AH243" s="16">
        <v>0</v>
      </c>
      <c r="AI243" s="16">
        <v>0</v>
      </c>
      <c r="AJ243" s="16">
        <v>0</v>
      </c>
      <c r="AK243" s="16">
        <v>0</v>
      </c>
      <c r="AL243" s="16">
        <v>1.9</v>
      </c>
      <c r="AM243" s="14">
        <v>0</v>
      </c>
      <c r="AN243" s="14">
        <v>0</v>
      </c>
      <c r="AO243" s="14">
        <v>0</v>
      </c>
      <c r="AP243" s="14">
        <v>0</v>
      </c>
      <c r="AQ243" s="14">
        <v>0</v>
      </c>
      <c r="AR243" s="14">
        <v>0</v>
      </c>
      <c r="AS243" s="14">
        <v>0</v>
      </c>
      <c r="AT243" s="14">
        <v>0</v>
      </c>
      <c r="AU243" s="14">
        <v>0</v>
      </c>
      <c r="AV243" s="14">
        <v>0</v>
      </c>
      <c r="AW243" s="14">
        <v>0</v>
      </c>
      <c r="AX243" s="14">
        <v>0.6</v>
      </c>
      <c r="AY243" s="15">
        <v>0</v>
      </c>
      <c r="AZ243" s="1"/>
    </row>
    <row r="244" spans="1:52">
      <c r="A244" s="19">
        <v>8</v>
      </c>
      <c r="B244" s="19">
        <v>30</v>
      </c>
      <c r="C244" s="20">
        <v>243</v>
      </c>
      <c r="D244" s="43">
        <v>0</v>
      </c>
      <c r="E244" s="43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0.1</v>
      </c>
      <c r="M244" s="16">
        <v>0.2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1.2</v>
      </c>
      <c r="AD244" s="16">
        <v>0</v>
      </c>
      <c r="AE244" s="16">
        <v>2.9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4">
        <v>0</v>
      </c>
      <c r="AN244" s="14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  <c r="AT244" s="14">
        <v>0</v>
      </c>
      <c r="AU244" s="14">
        <v>0.6</v>
      </c>
      <c r="AV244" s="14">
        <v>0</v>
      </c>
      <c r="AW244" s="14">
        <v>0</v>
      </c>
      <c r="AX244" s="14">
        <v>0.2</v>
      </c>
      <c r="AY244" s="15">
        <v>2.1</v>
      </c>
      <c r="AZ244" s="1"/>
    </row>
    <row r="245" spans="1:52">
      <c r="A245" s="19">
        <v>8</v>
      </c>
      <c r="B245" s="19">
        <v>31</v>
      </c>
      <c r="C245" s="20">
        <v>244</v>
      </c>
      <c r="D245" s="43">
        <v>0</v>
      </c>
      <c r="E245" s="43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7.5</v>
      </c>
      <c r="AI245" s="16">
        <v>0</v>
      </c>
      <c r="AJ245" s="16">
        <v>0</v>
      </c>
      <c r="AK245" s="16">
        <v>0</v>
      </c>
      <c r="AL245" s="16">
        <v>0</v>
      </c>
      <c r="AM245" s="14">
        <v>0</v>
      </c>
      <c r="AN245" s="14">
        <v>0</v>
      </c>
      <c r="AO245" s="14">
        <v>0</v>
      </c>
      <c r="AP245" s="14">
        <v>0</v>
      </c>
      <c r="AQ245" s="14">
        <v>0.5</v>
      </c>
      <c r="AR245" s="14">
        <v>2.1</v>
      </c>
      <c r="AS245" s="14">
        <v>0</v>
      </c>
      <c r="AT245" s="14">
        <v>0</v>
      </c>
      <c r="AU245" s="14">
        <v>0</v>
      </c>
      <c r="AV245" s="14">
        <v>0</v>
      </c>
      <c r="AW245" s="14">
        <v>0</v>
      </c>
      <c r="AX245" s="14">
        <v>0</v>
      </c>
      <c r="AY245" s="15">
        <v>0</v>
      </c>
      <c r="AZ245" s="1"/>
    </row>
    <row r="246" spans="1:52">
      <c r="A246" s="19">
        <v>9</v>
      </c>
      <c r="B246" s="19">
        <v>1</v>
      </c>
      <c r="C246" s="20">
        <v>245</v>
      </c>
      <c r="D246" s="16">
        <v>0</v>
      </c>
      <c r="E246" s="16">
        <v>0</v>
      </c>
      <c r="F246" s="16">
        <v>0</v>
      </c>
      <c r="G246" s="16">
        <v>0.1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4.3</v>
      </c>
      <c r="N246" s="16">
        <v>3.4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3.5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4">
        <v>0</v>
      </c>
      <c r="AN246" s="14">
        <v>0</v>
      </c>
      <c r="AO246" s="14">
        <v>0</v>
      </c>
      <c r="AP246" s="14">
        <v>5.3</v>
      </c>
      <c r="AQ246" s="14">
        <v>0</v>
      </c>
      <c r="AR246" s="14">
        <v>0</v>
      </c>
      <c r="AS246" s="14">
        <v>0</v>
      </c>
      <c r="AT246" s="14">
        <v>0</v>
      </c>
      <c r="AU246" s="14">
        <v>0</v>
      </c>
      <c r="AV246" s="14">
        <v>0</v>
      </c>
      <c r="AW246" s="14">
        <v>0</v>
      </c>
      <c r="AX246" s="14">
        <v>0.4</v>
      </c>
      <c r="AY246" s="15">
        <v>0</v>
      </c>
      <c r="AZ246" s="1"/>
    </row>
    <row r="247" spans="1:52">
      <c r="A247" s="19">
        <v>9</v>
      </c>
      <c r="B247" s="19">
        <v>2</v>
      </c>
      <c r="C247" s="20">
        <v>246</v>
      </c>
      <c r="D247" s="16">
        <v>0</v>
      </c>
      <c r="E247" s="16">
        <v>0.1</v>
      </c>
      <c r="F247" s="16">
        <v>0</v>
      </c>
      <c r="G247" s="16">
        <v>5</v>
      </c>
      <c r="H247" s="16">
        <v>0</v>
      </c>
      <c r="I247" s="16">
        <v>0</v>
      </c>
      <c r="J247" s="16">
        <v>0.1</v>
      </c>
      <c r="K247" s="16">
        <v>0</v>
      </c>
      <c r="L247" s="16">
        <v>0</v>
      </c>
      <c r="M247" s="16">
        <v>0</v>
      </c>
      <c r="N247" s="16">
        <v>2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1.8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4">
        <v>0</v>
      </c>
      <c r="AN247" s="14">
        <v>0</v>
      </c>
      <c r="AO247" s="14">
        <v>0.2</v>
      </c>
      <c r="AP247" s="14">
        <v>0.4</v>
      </c>
      <c r="AQ247" s="14">
        <v>0.1</v>
      </c>
      <c r="AR247" s="14">
        <v>0</v>
      </c>
      <c r="AS247" s="14">
        <v>0</v>
      </c>
      <c r="AT247" s="14">
        <v>0</v>
      </c>
      <c r="AU247" s="14">
        <v>0</v>
      </c>
      <c r="AV247" s="14">
        <v>0</v>
      </c>
      <c r="AW247" s="14">
        <v>2.5</v>
      </c>
      <c r="AX247" s="14">
        <v>0</v>
      </c>
      <c r="AY247" s="15">
        <v>0</v>
      </c>
      <c r="AZ247" s="1"/>
    </row>
    <row r="248" spans="1:52">
      <c r="A248" s="19">
        <v>9</v>
      </c>
      <c r="B248" s="19">
        <v>3</v>
      </c>
      <c r="C248" s="20">
        <v>247</v>
      </c>
      <c r="D248" s="16">
        <v>0</v>
      </c>
      <c r="E248" s="16">
        <v>0</v>
      </c>
      <c r="F248" s="16">
        <v>0</v>
      </c>
      <c r="G248" s="16">
        <v>3.5</v>
      </c>
      <c r="H248" s="16">
        <v>0</v>
      </c>
      <c r="I248" s="16">
        <v>0</v>
      </c>
      <c r="J248" s="16">
        <v>3.8</v>
      </c>
      <c r="K248" s="16">
        <v>0</v>
      </c>
      <c r="L248" s="16">
        <v>0.5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0.56301202189999988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3.4</v>
      </c>
      <c r="AI248" s="16">
        <v>0</v>
      </c>
      <c r="AJ248" s="16">
        <v>0</v>
      </c>
      <c r="AK248" s="16">
        <v>0</v>
      </c>
      <c r="AL248" s="16">
        <v>0</v>
      </c>
      <c r="AM248" s="14">
        <v>0</v>
      </c>
      <c r="AN248" s="14">
        <v>0</v>
      </c>
      <c r="AO248" s="14">
        <v>0</v>
      </c>
      <c r="AP248" s="14">
        <v>0</v>
      </c>
      <c r="AQ248" s="14">
        <v>0</v>
      </c>
      <c r="AR248" s="14">
        <v>0</v>
      </c>
      <c r="AS248" s="14">
        <v>0</v>
      </c>
      <c r="AT248" s="14">
        <v>0</v>
      </c>
      <c r="AU248" s="14">
        <v>1.9</v>
      </c>
      <c r="AV248" s="14">
        <v>0</v>
      </c>
      <c r="AW248" s="14">
        <v>0</v>
      </c>
      <c r="AX248" s="14">
        <v>0</v>
      </c>
      <c r="AY248" s="15">
        <v>0</v>
      </c>
      <c r="AZ248" s="1"/>
    </row>
    <row r="249" spans="1:52">
      <c r="A249" s="19">
        <v>9</v>
      </c>
      <c r="B249" s="19">
        <v>4</v>
      </c>
      <c r="C249" s="20">
        <v>248</v>
      </c>
      <c r="D249" s="16">
        <v>0</v>
      </c>
      <c r="E249" s="16">
        <v>0</v>
      </c>
      <c r="F249" s="16">
        <v>0</v>
      </c>
      <c r="G249" s="16">
        <v>1</v>
      </c>
      <c r="H249" s="16">
        <v>0</v>
      </c>
      <c r="I249" s="16">
        <v>0.1</v>
      </c>
      <c r="J249" s="16">
        <v>0</v>
      </c>
      <c r="K249" s="16">
        <v>0</v>
      </c>
      <c r="L249" s="16">
        <v>0.2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2.13570129E-2</v>
      </c>
      <c r="U249" s="16">
        <v>2.13570129E-2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14.5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4">
        <v>0</v>
      </c>
      <c r="AN249" s="14">
        <v>0</v>
      </c>
      <c r="AO249" s="14">
        <v>3.3</v>
      </c>
      <c r="AP249" s="14">
        <v>0</v>
      </c>
      <c r="AQ249" s="14">
        <v>0</v>
      </c>
      <c r="AR249" s="14">
        <v>0</v>
      </c>
      <c r="AS249" s="14">
        <v>0</v>
      </c>
      <c r="AT249" s="14">
        <v>0</v>
      </c>
      <c r="AU249" s="14">
        <v>0.8</v>
      </c>
      <c r="AV249" s="14">
        <v>0.2</v>
      </c>
      <c r="AW249" s="14">
        <v>0</v>
      </c>
      <c r="AX249" s="14">
        <v>0</v>
      </c>
      <c r="AY249" s="15">
        <v>0</v>
      </c>
      <c r="AZ249" s="1"/>
    </row>
    <row r="250" spans="1:52">
      <c r="A250" s="19">
        <v>9</v>
      </c>
      <c r="B250" s="19">
        <v>5</v>
      </c>
      <c r="C250" s="20">
        <v>249</v>
      </c>
      <c r="D250" s="16">
        <v>0</v>
      </c>
      <c r="E250" s="16">
        <v>0.1</v>
      </c>
      <c r="F250" s="16">
        <v>0</v>
      </c>
      <c r="G250" s="16">
        <v>0</v>
      </c>
      <c r="H250" s="16">
        <v>8</v>
      </c>
      <c r="I250" s="16">
        <v>0.5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0.1</v>
      </c>
      <c r="Z250" s="16">
        <v>0</v>
      </c>
      <c r="AA250" s="16">
        <v>0</v>
      </c>
      <c r="AB250" s="16">
        <v>0.5</v>
      </c>
      <c r="AC250" s="16">
        <v>0</v>
      </c>
      <c r="AD250" s="16">
        <v>0.2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  <c r="AT250" s="14">
        <v>0</v>
      </c>
      <c r="AU250" s="14">
        <v>1.1000000000000001</v>
      </c>
      <c r="AV250" s="14">
        <v>0</v>
      </c>
      <c r="AW250" s="14">
        <v>0</v>
      </c>
      <c r="AX250" s="14">
        <v>0</v>
      </c>
      <c r="AY250" s="15">
        <v>0</v>
      </c>
      <c r="AZ250" s="1"/>
    </row>
    <row r="251" spans="1:52">
      <c r="A251" s="19">
        <v>9</v>
      </c>
      <c r="B251" s="19">
        <v>6</v>
      </c>
      <c r="C251" s="20">
        <v>250</v>
      </c>
      <c r="D251" s="16">
        <v>0</v>
      </c>
      <c r="E251" s="16">
        <v>0</v>
      </c>
      <c r="F251" s="16">
        <v>0</v>
      </c>
      <c r="G251" s="16">
        <v>0</v>
      </c>
      <c r="H251" s="16">
        <v>0.1</v>
      </c>
      <c r="I251" s="16">
        <v>0.1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2.13570129E-2</v>
      </c>
      <c r="U251" s="16">
        <v>0</v>
      </c>
      <c r="V251" s="16">
        <v>3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0.2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0</v>
      </c>
      <c r="AU251" s="14">
        <v>5.4</v>
      </c>
      <c r="AV251" s="14">
        <v>0</v>
      </c>
      <c r="AW251" s="14">
        <v>0</v>
      </c>
      <c r="AX251" s="14">
        <v>0</v>
      </c>
      <c r="AY251" s="15">
        <v>0</v>
      </c>
      <c r="AZ251" s="1"/>
    </row>
    <row r="252" spans="1:52">
      <c r="A252" s="19">
        <v>9</v>
      </c>
      <c r="B252" s="19">
        <v>7</v>
      </c>
      <c r="C252" s="20">
        <v>251</v>
      </c>
      <c r="D252" s="16">
        <v>0</v>
      </c>
      <c r="E252" s="16">
        <v>1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4</v>
      </c>
      <c r="W252" s="16">
        <v>0</v>
      </c>
      <c r="X252" s="16">
        <v>0</v>
      </c>
      <c r="Y252" s="16">
        <v>0</v>
      </c>
      <c r="Z252" s="16">
        <v>3.5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1.4</v>
      </c>
      <c r="AS252" s="14">
        <v>0.1</v>
      </c>
      <c r="AT252" s="14">
        <v>0</v>
      </c>
      <c r="AU252" s="14">
        <v>2.5</v>
      </c>
      <c r="AV252" s="14">
        <v>0</v>
      </c>
      <c r="AW252" s="14">
        <v>0</v>
      </c>
      <c r="AX252" s="14">
        <v>0</v>
      </c>
      <c r="AY252" s="15">
        <v>0</v>
      </c>
      <c r="AZ252" s="1"/>
    </row>
    <row r="253" spans="1:52">
      <c r="A253" s="19">
        <v>9</v>
      </c>
      <c r="B253" s="19">
        <v>8</v>
      </c>
      <c r="C253" s="20">
        <v>252</v>
      </c>
      <c r="D253" s="16">
        <v>0</v>
      </c>
      <c r="E253" s="16">
        <v>1.5</v>
      </c>
      <c r="F253" s="16">
        <v>1</v>
      </c>
      <c r="G253" s="16">
        <v>0</v>
      </c>
      <c r="H253" s="16">
        <v>0</v>
      </c>
      <c r="I253" s="16">
        <v>0</v>
      </c>
      <c r="J253" s="16">
        <v>2.5</v>
      </c>
      <c r="K253" s="16">
        <v>0</v>
      </c>
      <c r="L253" s="16">
        <v>0</v>
      </c>
      <c r="M253" s="16">
        <v>1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5</v>
      </c>
      <c r="W253" s="16">
        <v>0</v>
      </c>
      <c r="X253" s="16">
        <v>0</v>
      </c>
      <c r="Y253" s="16">
        <v>0.1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v>12.7</v>
      </c>
      <c r="AS253" s="14">
        <v>0</v>
      </c>
      <c r="AT253" s="14">
        <v>0</v>
      </c>
      <c r="AU253" s="14">
        <v>0</v>
      </c>
      <c r="AV253" s="14">
        <v>0</v>
      </c>
      <c r="AW253" s="14">
        <v>0</v>
      </c>
      <c r="AX253" s="14">
        <v>0</v>
      </c>
      <c r="AY253" s="15">
        <v>0</v>
      </c>
      <c r="AZ253" s="1"/>
    </row>
    <row r="254" spans="1:52">
      <c r="A254" s="19">
        <v>9</v>
      </c>
      <c r="B254" s="19">
        <v>9</v>
      </c>
      <c r="C254" s="20">
        <v>253</v>
      </c>
      <c r="D254" s="16">
        <v>1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7</v>
      </c>
      <c r="K254" s="16">
        <v>0</v>
      </c>
      <c r="L254" s="16">
        <v>0</v>
      </c>
      <c r="M254" s="16">
        <v>4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2.13570129E-2</v>
      </c>
      <c r="V254" s="16">
        <v>0</v>
      </c>
      <c r="W254" s="16">
        <v>0.1</v>
      </c>
      <c r="X254" s="16">
        <v>0</v>
      </c>
      <c r="Y254" s="16">
        <v>0</v>
      </c>
      <c r="Z254" s="16">
        <v>0</v>
      </c>
      <c r="AA254" s="16">
        <v>0.5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4">
        <v>0</v>
      </c>
      <c r="AN254" s="14">
        <v>0.5</v>
      </c>
      <c r="AO254" s="14">
        <v>0</v>
      </c>
      <c r="AP254" s="14">
        <v>0</v>
      </c>
      <c r="AQ254" s="14">
        <v>0</v>
      </c>
      <c r="AR254" s="14">
        <v>11.4</v>
      </c>
      <c r="AS254" s="14">
        <v>0</v>
      </c>
      <c r="AT254" s="14">
        <v>0</v>
      </c>
      <c r="AU254" s="14">
        <v>1.4</v>
      </c>
      <c r="AV254" s="14">
        <v>0</v>
      </c>
      <c r="AW254" s="14">
        <v>0</v>
      </c>
      <c r="AX254" s="14">
        <v>0</v>
      </c>
      <c r="AY254" s="15">
        <v>0</v>
      </c>
      <c r="AZ254" s="1"/>
    </row>
    <row r="255" spans="1:52">
      <c r="A255" s="19">
        <v>9</v>
      </c>
      <c r="B255" s="19">
        <v>10</v>
      </c>
      <c r="C255" s="20">
        <v>254</v>
      </c>
      <c r="D255" s="16">
        <v>0</v>
      </c>
      <c r="E255" s="16">
        <v>0</v>
      </c>
      <c r="F255" s="16">
        <v>0</v>
      </c>
      <c r="G255" s="16">
        <v>0.9</v>
      </c>
      <c r="H255" s="16">
        <v>0</v>
      </c>
      <c r="I255" s="16">
        <v>0</v>
      </c>
      <c r="J255" s="16">
        <v>9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1.4721559067999999</v>
      </c>
      <c r="U255" s="16">
        <v>1.305142587</v>
      </c>
      <c r="V255" s="16">
        <v>0</v>
      </c>
      <c r="W255" s="16">
        <v>0</v>
      </c>
      <c r="X255" s="16">
        <v>0</v>
      </c>
      <c r="Y255" s="16">
        <v>2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4.0999999999999996</v>
      </c>
      <c r="AF255" s="16">
        <v>0</v>
      </c>
      <c r="AG255" s="16">
        <v>0.9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4">
        <v>0</v>
      </c>
      <c r="AN255" s="14">
        <v>0</v>
      </c>
      <c r="AO255" s="14">
        <v>0</v>
      </c>
      <c r="AP255" s="14">
        <v>13.5</v>
      </c>
      <c r="AQ255" s="14">
        <v>0</v>
      </c>
      <c r="AR255" s="14">
        <v>1</v>
      </c>
      <c r="AS255" s="14">
        <v>0</v>
      </c>
      <c r="AT255" s="14">
        <v>0</v>
      </c>
      <c r="AU255" s="14">
        <v>0.2</v>
      </c>
      <c r="AV255" s="14">
        <v>0</v>
      </c>
      <c r="AW255" s="14">
        <v>0.1</v>
      </c>
      <c r="AX255" s="14">
        <v>0</v>
      </c>
      <c r="AY255" s="15">
        <v>0</v>
      </c>
      <c r="AZ255" s="1"/>
    </row>
    <row r="256" spans="1:52">
      <c r="A256" s="19">
        <v>9</v>
      </c>
      <c r="B256" s="19">
        <v>11</v>
      </c>
      <c r="C256" s="20">
        <v>255</v>
      </c>
      <c r="D256" s="16">
        <v>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4.3228731677000001</v>
      </c>
      <c r="U256" s="16">
        <v>0.124299294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4.5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0.5</v>
      </c>
      <c r="AR256" s="14">
        <v>0</v>
      </c>
      <c r="AS256" s="14">
        <v>0</v>
      </c>
      <c r="AT256" s="14">
        <v>0</v>
      </c>
      <c r="AU256" s="14">
        <v>0</v>
      </c>
      <c r="AV256" s="14">
        <v>0</v>
      </c>
      <c r="AW256" s="14">
        <v>1.5</v>
      </c>
      <c r="AX256" s="14">
        <v>0</v>
      </c>
      <c r="AY256" s="15">
        <v>1</v>
      </c>
      <c r="AZ256" s="1"/>
    </row>
    <row r="257" spans="1:52">
      <c r="A257" s="19">
        <v>9</v>
      </c>
      <c r="B257" s="19">
        <v>12</v>
      </c>
      <c r="C257" s="20">
        <v>256</v>
      </c>
      <c r="D257" s="16">
        <v>0</v>
      </c>
      <c r="E257" s="16">
        <v>0</v>
      </c>
      <c r="F257" s="16">
        <v>0</v>
      </c>
      <c r="G257" s="16">
        <v>0</v>
      </c>
      <c r="H257" s="16">
        <v>1.8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1.8232533675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0.51256830959999999</v>
      </c>
      <c r="AL257" s="16">
        <v>0</v>
      </c>
      <c r="AM257" s="14">
        <v>0</v>
      </c>
      <c r="AN257" s="14">
        <v>0</v>
      </c>
      <c r="AO257" s="14">
        <v>0</v>
      </c>
      <c r="AP257" s="14">
        <v>0</v>
      </c>
      <c r="AQ257" s="14">
        <v>0.2</v>
      </c>
      <c r="AR257" s="14">
        <v>0</v>
      </c>
      <c r="AS257" s="14">
        <v>0</v>
      </c>
      <c r="AT257" s="14">
        <v>0</v>
      </c>
      <c r="AU257" s="14">
        <v>0</v>
      </c>
      <c r="AV257" s="14">
        <v>0</v>
      </c>
      <c r="AW257" s="14">
        <v>0</v>
      </c>
      <c r="AX257" s="14">
        <v>0</v>
      </c>
      <c r="AY257" s="15">
        <v>3.3</v>
      </c>
      <c r="AZ257" s="1"/>
    </row>
    <row r="258" spans="1:52">
      <c r="A258" s="19">
        <v>9</v>
      </c>
      <c r="B258" s="19">
        <v>13</v>
      </c>
      <c r="C258" s="20">
        <v>257</v>
      </c>
      <c r="D258" s="16">
        <v>0</v>
      </c>
      <c r="E258" s="16">
        <v>0</v>
      </c>
      <c r="F258" s="16">
        <v>0</v>
      </c>
      <c r="G258" s="16">
        <v>7.5</v>
      </c>
      <c r="H258" s="16">
        <v>0.1</v>
      </c>
      <c r="I258" s="16">
        <v>0</v>
      </c>
      <c r="J258" s="16">
        <v>0</v>
      </c>
      <c r="K258" s="16">
        <v>0</v>
      </c>
      <c r="L258" s="16">
        <v>0</v>
      </c>
      <c r="M258" s="16">
        <v>0.1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2.13570129E-2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1.5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4.2714025799999999E-2</v>
      </c>
      <c r="AL258" s="16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1</v>
      </c>
      <c r="AR258" s="14">
        <v>0</v>
      </c>
      <c r="AS258" s="14">
        <v>3.5</v>
      </c>
      <c r="AT258" s="14">
        <v>0</v>
      </c>
      <c r="AU258" s="14">
        <v>0</v>
      </c>
      <c r="AV258" s="14">
        <v>0</v>
      </c>
      <c r="AW258" s="14">
        <v>0</v>
      </c>
      <c r="AX258" s="14">
        <v>0</v>
      </c>
      <c r="AY258" s="15">
        <v>0.1</v>
      </c>
      <c r="AZ258" s="1"/>
    </row>
    <row r="259" spans="1:52">
      <c r="A259" s="19">
        <v>9</v>
      </c>
      <c r="B259" s="19">
        <v>14</v>
      </c>
      <c r="C259" s="20">
        <v>258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8</v>
      </c>
      <c r="K259" s="16">
        <v>0</v>
      </c>
      <c r="L259" s="16">
        <v>4.8</v>
      </c>
      <c r="M259" s="16">
        <v>3.3</v>
      </c>
      <c r="N259" s="16">
        <v>0</v>
      </c>
      <c r="O259" s="16">
        <v>0</v>
      </c>
      <c r="P259" s="16">
        <v>0</v>
      </c>
      <c r="Q259" s="16">
        <v>0.1</v>
      </c>
      <c r="R259" s="16">
        <v>0</v>
      </c>
      <c r="S259" s="16">
        <v>0</v>
      </c>
      <c r="T259" s="16">
        <v>0.13194672800000001</v>
      </c>
      <c r="U259" s="16">
        <v>0</v>
      </c>
      <c r="V259" s="16">
        <v>0</v>
      </c>
      <c r="W259" s="16">
        <v>0</v>
      </c>
      <c r="X259" s="16">
        <v>0</v>
      </c>
      <c r="Y259" s="16">
        <v>2</v>
      </c>
      <c r="Z259" s="16">
        <v>0</v>
      </c>
      <c r="AA259" s="16">
        <v>0</v>
      </c>
      <c r="AB259" s="16">
        <v>0.2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0.52778691200000005</v>
      </c>
      <c r="AL259" s="16">
        <v>0</v>
      </c>
      <c r="AM259" s="14">
        <v>0</v>
      </c>
      <c r="AN259" s="14">
        <v>0</v>
      </c>
      <c r="AO259" s="14">
        <v>0</v>
      </c>
      <c r="AP259" s="14">
        <v>0</v>
      </c>
      <c r="AQ259" s="14">
        <v>0.9</v>
      </c>
      <c r="AR259" s="14">
        <v>0</v>
      </c>
      <c r="AS259" s="14">
        <v>1.2</v>
      </c>
      <c r="AT259" s="14">
        <v>0</v>
      </c>
      <c r="AU259" s="14">
        <v>0</v>
      </c>
      <c r="AV259" s="14">
        <v>0.7</v>
      </c>
      <c r="AW259" s="14">
        <v>0</v>
      </c>
      <c r="AX259" s="14">
        <v>0</v>
      </c>
      <c r="AY259" s="15">
        <v>0.3</v>
      </c>
      <c r="AZ259" s="1"/>
    </row>
    <row r="260" spans="1:52">
      <c r="A260" s="19">
        <v>9</v>
      </c>
      <c r="B260" s="19">
        <v>15</v>
      </c>
      <c r="C260" s="20">
        <v>259</v>
      </c>
      <c r="D260" s="16">
        <v>0</v>
      </c>
      <c r="E260" s="16">
        <v>0</v>
      </c>
      <c r="F260" s="16">
        <v>0</v>
      </c>
      <c r="G260" s="16">
        <v>0</v>
      </c>
      <c r="H260" s="16">
        <v>0.1</v>
      </c>
      <c r="I260" s="16">
        <v>0</v>
      </c>
      <c r="J260" s="16">
        <v>2</v>
      </c>
      <c r="K260" s="16">
        <v>0</v>
      </c>
      <c r="L260" s="16">
        <v>0.1</v>
      </c>
      <c r="M260" s="16">
        <v>1.6</v>
      </c>
      <c r="N260" s="16">
        <v>0</v>
      </c>
      <c r="O260" s="16">
        <v>3.5</v>
      </c>
      <c r="P260" s="16">
        <v>0</v>
      </c>
      <c r="Q260" s="16">
        <v>0</v>
      </c>
      <c r="R260" s="16">
        <v>0</v>
      </c>
      <c r="S260" s="16">
        <v>0.58213060690000007</v>
      </c>
      <c r="T260" s="16">
        <v>2.13570129E-2</v>
      </c>
      <c r="U260" s="16">
        <v>0</v>
      </c>
      <c r="V260" s="16">
        <v>0</v>
      </c>
      <c r="W260" s="16">
        <v>0</v>
      </c>
      <c r="X260" s="16">
        <v>0</v>
      </c>
      <c r="Y260" s="16">
        <v>3.8</v>
      </c>
      <c r="Z260" s="16">
        <v>0</v>
      </c>
      <c r="AA260" s="16">
        <v>0</v>
      </c>
      <c r="AB260" s="16">
        <v>0</v>
      </c>
      <c r="AC260" s="16">
        <v>17</v>
      </c>
      <c r="AD260" s="16">
        <v>0.2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4">
        <v>2.4</v>
      </c>
      <c r="AN260" s="14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  <c r="AT260" s="14">
        <v>0</v>
      </c>
      <c r="AU260" s="14">
        <v>0</v>
      </c>
      <c r="AV260" s="14">
        <v>0</v>
      </c>
      <c r="AW260" s="14">
        <v>0</v>
      </c>
      <c r="AX260" s="14">
        <v>0</v>
      </c>
      <c r="AY260" s="15">
        <v>0</v>
      </c>
      <c r="AZ260" s="1"/>
    </row>
    <row r="261" spans="1:52">
      <c r="A261" s="19">
        <v>9</v>
      </c>
      <c r="B261" s="19">
        <v>16</v>
      </c>
      <c r="C261" s="20">
        <v>260</v>
      </c>
      <c r="D261" s="16">
        <v>1</v>
      </c>
      <c r="E261" s="16">
        <v>0</v>
      </c>
      <c r="F261" s="16">
        <v>0</v>
      </c>
      <c r="G261" s="16">
        <v>0</v>
      </c>
      <c r="H261" s="16">
        <v>0</v>
      </c>
      <c r="I261" s="16">
        <v>0.6</v>
      </c>
      <c r="J261" s="16">
        <v>3</v>
      </c>
      <c r="K261" s="16">
        <v>0</v>
      </c>
      <c r="L261" s="16">
        <v>0</v>
      </c>
      <c r="M261" s="16">
        <v>0</v>
      </c>
      <c r="N261" s="16">
        <v>0</v>
      </c>
      <c r="O261" s="16">
        <v>0.1</v>
      </c>
      <c r="P261" s="16">
        <v>0</v>
      </c>
      <c r="Q261" s="16">
        <v>0.1</v>
      </c>
      <c r="R261" s="16">
        <v>0</v>
      </c>
      <c r="S261" s="16">
        <v>2.2364171170000002</v>
      </c>
      <c r="T261" s="16">
        <v>6.5973364000000007E-2</v>
      </c>
      <c r="U261" s="16">
        <v>0</v>
      </c>
      <c r="V261" s="16">
        <v>0</v>
      </c>
      <c r="W261" s="16">
        <v>0</v>
      </c>
      <c r="X261" s="16">
        <v>0</v>
      </c>
      <c r="Y261" s="16">
        <v>0.1</v>
      </c>
      <c r="Z261" s="16">
        <v>0.5</v>
      </c>
      <c r="AA261" s="16">
        <v>0</v>
      </c>
      <c r="AB261" s="16">
        <v>0</v>
      </c>
      <c r="AC261" s="16">
        <v>2.2000000000000002</v>
      </c>
      <c r="AD261" s="16">
        <v>3.6</v>
      </c>
      <c r="AE261" s="16">
        <v>0</v>
      </c>
      <c r="AF261" s="16">
        <v>0</v>
      </c>
      <c r="AG261" s="16">
        <v>5.7</v>
      </c>
      <c r="AH261" s="16">
        <v>0</v>
      </c>
      <c r="AI261" s="16">
        <v>0</v>
      </c>
      <c r="AJ261" s="16">
        <v>0</v>
      </c>
      <c r="AK261" s="16">
        <v>0.83506659899999991</v>
      </c>
      <c r="AL261" s="16">
        <v>0</v>
      </c>
      <c r="AM261" s="14">
        <v>11.4</v>
      </c>
      <c r="AN261" s="14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  <c r="AT261" s="14">
        <v>0</v>
      </c>
      <c r="AU261" s="14">
        <v>0</v>
      </c>
      <c r="AV261" s="14">
        <v>0</v>
      </c>
      <c r="AW261" s="14">
        <v>0</v>
      </c>
      <c r="AX261" s="14">
        <v>0</v>
      </c>
      <c r="AY261" s="15">
        <v>0</v>
      </c>
      <c r="AZ261" s="1"/>
    </row>
    <row r="262" spans="1:52">
      <c r="A262" s="19">
        <v>9</v>
      </c>
      <c r="B262" s="19">
        <v>17</v>
      </c>
      <c r="C262" s="20">
        <v>261</v>
      </c>
      <c r="D262" s="16">
        <v>2.5</v>
      </c>
      <c r="E262" s="16">
        <v>0</v>
      </c>
      <c r="F262" s="16">
        <v>0.1</v>
      </c>
      <c r="G262" s="16">
        <v>0.1</v>
      </c>
      <c r="H262" s="16">
        <v>0</v>
      </c>
      <c r="I262" s="16">
        <v>1</v>
      </c>
      <c r="J262" s="16">
        <v>0.5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0.3</v>
      </c>
      <c r="AA262" s="16">
        <v>0</v>
      </c>
      <c r="AB262" s="16">
        <v>0</v>
      </c>
      <c r="AC262" s="16">
        <v>0.2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6.4071038699999999E-2</v>
      </c>
      <c r="AL262" s="16">
        <v>0</v>
      </c>
      <c r="AM262" s="14">
        <v>0.3</v>
      </c>
      <c r="AN262" s="14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  <c r="AT262" s="14">
        <v>0</v>
      </c>
      <c r="AU262" s="14">
        <v>0</v>
      </c>
      <c r="AV262" s="14">
        <v>0</v>
      </c>
      <c r="AW262" s="14">
        <v>0</v>
      </c>
      <c r="AX262" s="14">
        <v>0</v>
      </c>
      <c r="AY262" s="15">
        <v>0</v>
      </c>
      <c r="AZ262" s="1"/>
    </row>
    <row r="263" spans="1:52">
      <c r="A263" s="19">
        <v>9</v>
      </c>
      <c r="B263" s="19">
        <v>18</v>
      </c>
      <c r="C263" s="20">
        <v>262</v>
      </c>
      <c r="D263" s="16">
        <v>1</v>
      </c>
      <c r="E263" s="16">
        <v>0</v>
      </c>
      <c r="F263" s="16">
        <v>0</v>
      </c>
      <c r="G263" s="16">
        <v>0</v>
      </c>
      <c r="H263" s="16">
        <v>1</v>
      </c>
      <c r="I263" s="16">
        <v>0</v>
      </c>
      <c r="J263" s="16">
        <v>0</v>
      </c>
      <c r="K263" s="16">
        <v>0</v>
      </c>
      <c r="L263" s="16">
        <v>0</v>
      </c>
      <c r="M263" s="16">
        <v>0.2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2.9671468098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4">
        <v>1.2</v>
      </c>
      <c r="AN263" s="14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  <c r="AT263" s="14">
        <v>0</v>
      </c>
      <c r="AU263" s="14">
        <v>0.5</v>
      </c>
      <c r="AV263" s="14">
        <v>0</v>
      </c>
      <c r="AW263" s="14">
        <v>0.2</v>
      </c>
      <c r="AX263" s="14">
        <v>0</v>
      </c>
      <c r="AY263" s="15">
        <v>0</v>
      </c>
      <c r="AZ263" s="1"/>
    </row>
    <row r="264" spans="1:52">
      <c r="A264" s="19">
        <v>9</v>
      </c>
      <c r="B264" s="19">
        <v>19</v>
      </c>
      <c r="C264" s="20">
        <v>263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8.6</v>
      </c>
      <c r="N264" s="16">
        <v>0</v>
      </c>
      <c r="O264" s="16">
        <v>0</v>
      </c>
      <c r="P264" s="16">
        <v>7.5</v>
      </c>
      <c r="Q264" s="16">
        <v>0</v>
      </c>
      <c r="R264" s="16">
        <v>0</v>
      </c>
      <c r="S264" s="16">
        <v>0</v>
      </c>
      <c r="T264" s="16">
        <v>2.13570129E-2</v>
      </c>
      <c r="U264" s="16">
        <v>0.51064691790000005</v>
      </c>
      <c r="V264" s="16">
        <v>0</v>
      </c>
      <c r="W264" s="16">
        <v>0</v>
      </c>
      <c r="X264" s="16">
        <v>0</v>
      </c>
      <c r="Y264" s="16">
        <v>0</v>
      </c>
      <c r="Z264" s="16">
        <v>9.3000000000000007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10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4">
        <v>0</v>
      </c>
      <c r="AN264" s="14">
        <v>0</v>
      </c>
      <c r="AO264" s="14">
        <v>0</v>
      </c>
      <c r="AP264" s="14">
        <v>1.5</v>
      </c>
      <c r="AQ264" s="14">
        <v>0</v>
      </c>
      <c r="AR264" s="14">
        <v>0</v>
      </c>
      <c r="AS264" s="14">
        <v>0</v>
      </c>
      <c r="AT264" s="14">
        <v>0</v>
      </c>
      <c r="AU264" s="14">
        <v>0.7</v>
      </c>
      <c r="AV264" s="14">
        <v>0</v>
      </c>
      <c r="AW264" s="14">
        <v>10.6</v>
      </c>
      <c r="AX264" s="14">
        <v>0</v>
      </c>
      <c r="AY264" s="15">
        <v>0.3</v>
      </c>
      <c r="AZ264" s="1"/>
    </row>
    <row r="265" spans="1:52">
      <c r="A265" s="19">
        <v>9</v>
      </c>
      <c r="B265" s="19">
        <v>20</v>
      </c>
      <c r="C265" s="20">
        <v>264</v>
      </c>
      <c r="D265" s="16">
        <v>0</v>
      </c>
      <c r="E265" s="16">
        <v>0</v>
      </c>
      <c r="F265" s="16">
        <v>0</v>
      </c>
      <c r="G265" s="16">
        <v>5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0.1</v>
      </c>
      <c r="N265" s="16">
        <v>0</v>
      </c>
      <c r="O265" s="16">
        <v>0</v>
      </c>
      <c r="P265" s="16">
        <v>2.8</v>
      </c>
      <c r="Q265" s="16">
        <v>0</v>
      </c>
      <c r="R265" s="16">
        <v>0</v>
      </c>
      <c r="S265" s="16">
        <v>0.124299294</v>
      </c>
      <c r="T265" s="16">
        <v>0</v>
      </c>
      <c r="U265" s="16">
        <v>5.6049775138000006</v>
      </c>
      <c r="V265" s="16">
        <v>0.1</v>
      </c>
      <c r="W265" s="16">
        <v>0</v>
      </c>
      <c r="X265" s="16">
        <v>0</v>
      </c>
      <c r="Y265" s="16">
        <v>6</v>
      </c>
      <c r="Z265" s="16">
        <v>1.2</v>
      </c>
      <c r="AA265" s="16">
        <v>0</v>
      </c>
      <c r="AB265" s="16">
        <v>0</v>
      </c>
      <c r="AC265" s="16">
        <v>0</v>
      </c>
      <c r="AD265" s="16">
        <v>0</v>
      </c>
      <c r="AE265" s="16">
        <v>4.5</v>
      </c>
      <c r="AF265" s="16">
        <v>0</v>
      </c>
      <c r="AG265" s="16">
        <v>8.3000000000000007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4">
        <v>0</v>
      </c>
      <c r="AN265" s="14">
        <v>0</v>
      </c>
      <c r="AO265" s="14">
        <v>0</v>
      </c>
      <c r="AP265" s="14">
        <v>0.6</v>
      </c>
      <c r="AQ265" s="14">
        <v>0</v>
      </c>
      <c r="AR265" s="14">
        <v>0</v>
      </c>
      <c r="AS265" s="14">
        <v>0</v>
      </c>
      <c r="AT265" s="14">
        <v>0.8</v>
      </c>
      <c r="AU265" s="14">
        <v>0</v>
      </c>
      <c r="AV265" s="14">
        <v>0</v>
      </c>
      <c r="AW265" s="14">
        <v>0</v>
      </c>
      <c r="AX265" s="14">
        <v>0</v>
      </c>
      <c r="AY265" s="15">
        <v>2.8</v>
      </c>
      <c r="AZ265" s="1"/>
    </row>
    <row r="266" spans="1:52">
      <c r="A266" s="19">
        <v>9</v>
      </c>
      <c r="B266" s="19">
        <v>21</v>
      </c>
      <c r="C266" s="20">
        <v>265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0.4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2.13570129E-2</v>
      </c>
      <c r="T266" s="16">
        <v>0</v>
      </c>
      <c r="U266" s="16">
        <v>4.1033546853000002</v>
      </c>
      <c r="V266" s="16">
        <v>3.2</v>
      </c>
      <c r="W266" s="16">
        <v>0</v>
      </c>
      <c r="X266" s="16">
        <v>0</v>
      </c>
      <c r="Y266" s="16">
        <v>8.6</v>
      </c>
      <c r="Z266" s="16">
        <v>1.5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1.4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4">
        <v>0</v>
      </c>
      <c r="AN266" s="14">
        <v>0</v>
      </c>
      <c r="AO266" s="14">
        <v>1.5</v>
      </c>
      <c r="AP266" s="14">
        <v>0</v>
      </c>
      <c r="AQ266" s="14">
        <v>0</v>
      </c>
      <c r="AR266" s="14">
        <v>0</v>
      </c>
      <c r="AS266" s="14">
        <v>0</v>
      </c>
      <c r="AT266" s="14">
        <v>0</v>
      </c>
      <c r="AU266" s="14">
        <v>0.1</v>
      </c>
      <c r="AV266" s="14">
        <v>0</v>
      </c>
      <c r="AW266" s="14">
        <v>0</v>
      </c>
      <c r="AX266" s="14">
        <v>0</v>
      </c>
      <c r="AY266" s="15">
        <v>1.4</v>
      </c>
      <c r="AZ266" s="1"/>
    </row>
    <row r="267" spans="1:52">
      <c r="A267" s="19">
        <v>9</v>
      </c>
      <c r="B267" s="19">
        <v>22</v>
      </c>
      <c r="C267" s="20">
        <v>266</v>
      </c>
      <c r="D267" s="16">
        <v>0</v>
      </c>
      <c r="E267" s="16">
        <v>0</v>
      </c>
      <c r="F267" s="16">
        <v>3</v>
      </c>
      <c r="G267" s="16">
        <v>0</v>
      </c>
      <c r="H267" s="16">
        <v>0</v>
      </c>
      <c r="I267" s="16">
        <v>4.7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0.6</v>
      </c>
      <c r="P267" s="16">
        <v>0</v>
      </c>
      <c r="Q267" s="16">
        <v>0</v>
      </c>
      <c r="R267" s="16">
        <v>10.5</v>
      </c>
      <c r="S267" s="16">
        <v>0</v>
      </c>
      <c r="T267" s="16">
        <v>0</v>
      </c>
      <c r="U267" s="16">
        <v>3.2254024629</v>
      </c>
      <c r="V267" s="16">
        <v>4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4">
        <v>0</v>
      </c>
      <c r="AN267" s="14">
        <v>2</v>
      </c>
      <c r="AO267" s="14">
        <v>3.6</v>
      </c>
      <c r="AP267" s="14">
        <v>0</v>
      </c>
      <c r="AQ267" s="14">
        <v>0.6</v>
      </c>
      <c r="AR267" s="14">
        <v>0</v>
      </c>
      <c r="AS267" s="14">
        <v>0</v>
      </c>
      <c r="AT267" s="14">
        <v>0</v>
      </c>
      <c r="AU267" s="14">
        <v>0.1</v>
      </c>
      <c r="AV267" s="14">
        <v>0</v>
      </c>
      <c r="AW267" s="14">
        <v>0</v>
      </c>
      <c r="AX267" s="14">
        <v>0</v>
      </c>
      <c r="AY267" s="15">
        <v>1.2</v>
      </c>
      <c r="AZ267" s="1"/>
    </row>
    <row r="268" spans="1:52">
      <c r="A268" s="19">
        <v>9</v>
      </c>
      <c r="B268" s="19">
        <v>23</v>
      </c>
      <c r="C268" s="20">
        <v>267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2.2000000000000002</v>
      </c>
      <c r="J268" s="16">
        <v>0</v>
      </c>
      <c r="K268" s="16">
        <v>0.1</v>
      </c>
      <c r="L268" s="16">
        <v>4.2</v>
      </c>
      <c r="M268" s="16">
        <v>0.1</v>
      </c>
      <c r="N268" s="16">
        <v>0</v>
      </c>
      <c r="O268" s="16">
        <v>0</v>
      </c>
      <c r="P268" s="16">
        <v>5.2</v>
      </c>
      <c r="Q268" s="16">
        <v>1</v>
      </c>
      <c r="R268" s="16">
        <v>10</v>
      </c>
      <c r="S268" s="16">
        <v>2.13570129E-2</v>
      </c>
      <c r="T268" s="16">
        <v>0</v>
      </c>
      <c r="U268" s="16">
        <v>0.692720322</v>
      </c>
      <c r="V268" s="16">
        <v>6.4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1.6</v>
      </c>
      <c r="AJ268" s="16">
        <v>0</v>
      </c>
      <c r="AK268" s="16">
        <v>0</v>
      </c>
      <c r="AL268" s="16">
        <v>0.5</v>
      </c>
      <c r="AM268" s="14">
        <v>0</v>
      </c>
      <c r="AN268" s="14">
        <v>0</v>
      </c>
      <c r="AO268" s="14">
        <v>1.4</v>
      </c>
      <c r="AP268" s="14">
        <v>0</v>
      </c>
      <c r="AQ268" s="14">
        <v>11.8</v>
      </c>
      <c r="AR268" s="14">
        <v>0</v>
      </c>
      <c r="AS268" s="14">
        <v>0</v>
      </c>
      <c r="AT268" s="14">
        <v>0</v>
      </c>
      <c r="AU268" s="14">
        <v>0.1</v>
      </c>
      <c r="AV268" s="14">
        <v>0</v>
      </c>
      <c r="AW268" s="14">
        <v>0</v>
      </c>
      <c r="AX268" s="14">
        <v>0</v>
      </c>
      <c r="AY268" s="15">
        <v>0.2</v>
      </c>
      <c r="AZ268" s="1"/>
    </row>
    <row r="269" spans="1:52">
      <c r="A269" s="19">
        <v>9</v>
      </c>
      <c r="B269" s="19">
        <v>24</v>
      </c>
      <c r="C269" s="20">
        <v>268</v>
      </c>
      <c r="D269" s="16">
        <v>1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2.2000000000000002</v>
      </c>
      <c r="M269" s="16">
        <v>9.6</v>
      </c>
      <c r="N269" s="16">
        <v>0</v>
      </c>
      <c r="O269" s="16">
        <v>0.8</v>
      </c>
      <c r="P269" s="16">
        <v>3.4</v>
      </c>
      <c r="Q269" s="16">
        <v>0.1</v>
      </c>
      <c r="R269" s="16">
        <v>5.6</v>
      </c>
      <c r="S269" s="16">
        <v>0</v>
      </c>
      <c r="T269" s="16">
        <v>0</v>
      </c>
      <c r="U269" s="16">
        <v>0.17760303399999999</v>
      </c>
      <c r="V269" s="16">
        <v>2.5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1.2</v>
      </c>
      <c r="AF269" s="16">
        <v>0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>
        <v>0</v>
      </c>
      <c r="AM269" s="14">
        <v>0</v>
      </c>
      <c r="AN269" s="14">
        <v>0</v>
      </c>
      <c r="AO269" s="14">
        <v>0.6</v>
      </c>
      <c r="AP269" s="14">
        <v>0</v>
      </c>
      <c r="AQ269" s="14">
        <v>0</v>
      </c>
      <c r="AR269" s="14">
        <v>0</v>
      </c>
      <c r="AS269" s="14">
        <v>0</v>
      </c>
      <c r="AT269" s="14">
        <v>0</v>
      </c>
      <c r="AU269" s="14">
        <v>1.6</v>
      </c>
      <c r="AV269" s="14">
        <v>0</v>
      </c>
      <c r="AW269" s="14">
        <v>0</v>
      </c>
      <c r="AX269" s="14">
        <v>0</v>
      </c>
      <c r="AY269" s="15">
        <v>0.1</v>
      </c>
      <c r="AZ269" s="1"/>
    </row>
    <row r="270" spans="1:52">
      <c r="A270" s="19">
        <v>9</v>
      </c>
      <c r="B270" s="19">
        <v>25</v>
      </c>
      <c r="C270" s="20">
        <v>269</v>
      </c>
      <c r="D270" s="16">
        <v>1.5</v>
      </c>
      <c r="E270" s="16">
        <v>0</v>
      </c>
      <c r="F270" s="16">
        <v>1</v>
      </c>
      <c r="G270" s="16">
        <v>0</v>
      </c>
      <c r="H270" s="16">
        <v>3.5</v>
      </c>
      <c r="I270" s="16">
        <v>0</v>
      </c>
      <c r="J270" s="16">
        <v>0</v>
      </c>
      <c r="K270" s="16">
        <v>0</v>
      </c>
      <c r="L270" s="16">
        <v>0</v>
      </c>
      <c r="M270" s="16">
        <v>18.8</v>
      </c>
      <c r="N270" s="16">
        <v>0</v>
      </c>
      <c r="O270" s="16">
        <v>0</v>
      </c>
      <c r="P270" s="16">
        <v>1.5</v>
      </c>
      <c r="Q270" s="16">
        <v>0.3</v>
      </c>
      <c r="R270" s="16">
        <v>0.2</v>
      </c>
      <c r="S270" s="16">
        <v>0</v>
      </c>
      <c r="T270" s="16">
        <v>1.2133293673999999</v>
      </c>
      <c r="U270" s="16">
        <v>2.13570129E-2</v>
      </c>
      <c r="V270" s="16">
        <v>0.9</v>
      </c>
      <c r="W270" s="16">
        <v>0</v>
      </c>
      <c r="X270" s="16">
        <v>0</v>
      </c>
      <c r="Y270" s="16">
        <v>0.9</v>
      </c>
      <c r="Z270" s="16">
        <v>0</v>
      </c>
      <c r="AA270" s="16">
        <v>0</v>
      </c>
      <c r="AB270" s="16">
        <v>0</v>
      </c>
      <c r="AC270" s="16">
        <v>0.2</v>
      </c>
      <c r="AD270" s="16">
        <v>0</v>
      </c>
      <c r="AE270" s="16">
        <v>0</v>
      </c>
      <c r="AF270" s="16">
        <v>0</v>
      </c>
      <c r="AG270" s="16">
        <v>10</v>
      </c>
      <c r="AH270" s="16">
        <v>0</v>
      </c>
      <c r="AI270" s="16">
        <v>0</v>
      </c>
      <c r="AJ270" s="16">
        <v>0.7</v>
      </c>
      <c r="AK270" s="16">
        <v>2.13570129E-2</v>
      </c>
      <c r="AL270" s="16">
        <v>0</v>
      </c>
      <c r="AM270" s="14">
        <v>6.8</v>
      </c>
      <c r="AN270" s="14">
        <v>0</v>
      </c>
      <c r="AO270" s="14">
        <v>0</v>
      </c>
      <c r="AP270" s="14">
        <v>0</v>
      </c>
      <c r="AQ270" s="14">
        <v>0</v>
      </c>
      <c r="AR270" s="14">
        <v>7.5</v>
      </c>
      <c r="AS270" s="14">
        <v>0</v>
      </c>
      <c r="AT270" s="14">
        <v>1.8</v>
      </c>
      <c r="AU270" s="14">
        <v>4.2</v>
      </c>
      <c r="AV270" s="14">
        <v>0</v>
      </c>
      <c r="AW270" s="14">
        <v>0.1</v>
      </c>
      <c r="AX270" s="14">
        <v>0</v>
      </c>
      <c r="AY270" s="15">
        <v>0.1</v>
      </c>
      <c r="AZ270" s="1"/>
    </row>
    <row r="271" spans="1:52">
      <c r="A271" s="19">
        <v>9</v>
      </c>
      <c r="B271" s="19">
        <v>26</v>
      </c>
      <c r="C271" s="20">
        <v>270</v>
      </c>
      <c r="D271" s="16">
        <v>0</v>
      </c>
      <c r="E271" s="16">
        <v>0</v>
      </c>
      <c r="F271" s="16">
        <v>0</v>
      </c>
      <c r="G271" s="16">
        <v>4.0999999999999996</v>
      </c>
      <c r="H271" s="16">
        <v>3.5</v>
      </c>
      <c r="I271" s="16">
        <v>0</v>
      </c>
      <c r="J271" s="16">
        <v>0</v>
      </c>
      <c r="K271" s="16">
        <v>0</v>
      </c>
      <c r="L271" s="16">
        <v>0</v>
      </c>
      <c r="M271" s="16">
        <v>4.5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0.83292350309999996</v>
      </c>
      <c r="U271" s="16">
        <v>11.388681590899999</v>
      </c>
      <c r="V271" s="16">
        <v>2.5</v>
      </c>
      <c r="W271" s="16">
        <v>0</v>
      </c>
      <c r="X271" s="16">
        <v>0</v>
      </c>
      <c r="Y271" s="16">
        <v>1</v>
      </c>
      <c r="Z271" s="16">
        <v>1.9</v>
      </c>
      <c r="AA271" s="16">
        <v>0</v>
      </c>
      <c r="AB271" s="16">
        <v>0.4</v>
      </c>
      <c r="AC271" s="16">
        <v>0</v>
      </c>
      <c r="AD271" s="16">
        <v>10.9</v>
      </c>
      <c r="AE271" s="16">
        <v>1.3</v>
      </c>
      <c r="AF271" s="16">
        <v>0</v>
      </c>
      <c r="AG271" s="16">
        <v>0</v>
      </c>
      <c r="AH271" s="16">
        <v>0.3</v>
      </c>
      <c r="AI271" s="16">
        <v>0</v>
      </c>
      <c r="AJ271" s="16">
        <v>4.4000000000000004</v>
      </c>
      <c r="AK271" s="16">
        <v>3.6198289554</v>
      </c>
      <c r="AL271" s="16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0.2</v>
      </c>
      <c r="AS271" s="14">
        <v>0</v>
      </c>
      <c r="AT271" s="14">
        <v>0</v>
      </c>
      <c r="AU271" s="14">
        <v>0</v>
      </c>
      <c r="AV271" s="14">
        <v>0</v>
      </c>
      <c r="AW271" s="14">
        <v>0</v>
      </c>
      <c r="AX271" s="14">
        <v>0</v>
      </c>
      <c r="AY271" s="15">
        <v>0</v>
      </c>
      <c r="AZ271" s="1"/>
    </row>
    <row r="272" spans="1:52">
      <c r="A272" s="19">
        <v>9</v>
      </c>
      <c r="B272" s="19">
        <v>27</v>
      </c>
      <c r="C272" s="20">
        <v>271</v>
      </c>
      <c r="D272" s="16">
        <v>0</v>
      </c>
      <c r="E272" s="16">
        <v>0</v>
      </c>
      <c r="F272" s="16">
        <v>0</v>
      </c>
      <c r="G272" s="16">
        <v>5</v>
      </c>
      <c r="H272" s="16">
        <v>7</v>
      </c>
      <c r="I272" s="16">
        <v>0</v>
      </c>
      <c r="J272" s="16">
        <v>0</v>
      </c>
      <c r="K272" s="16">
        <v>0</v>
      </c>
      <c r="L272" s="16">
        <v>0</v>
      </c>
      <c r="M272" s="16">
        <v>3</v>
      </c>
      <c r="N272" s="16">
        <v>0</v>
      </c>
      <c r="O272" s="16">
        <v>0</v>
      </c>
      <c r="P272" s="16">
        <v>0</v>
      </c>
      <c r="Q272" s="16">
        <v>0</v>
      </c>
      <c r="R272" s="16">
        <v>0.7</v>
      </c>
      <c r="S272" s="16">
        <v>4.0518835987999999</v>
      </c>
      <c r="T272" s="16">
        <v>2.13570129E-2</v>
      </c>
      <c r="U272" s="16">
        <v>3.2986682000000003E-2</v>
      </c>
      <c r="V272" s="16">
        <v>0</v>
      </c>
      <c r="W272" s="16">
        <v>0.5</v>
      </c>
      <c r="X272" s="16">
        <v>0.1</v>
      </c>
      <c r="Y272" s="16">
        <v>0.1</v>
      </c>
      <c r="Z272" s="16">
        <v>0</v>
      </c>
      <c r="AA272" s="16">
        <v>0</v>
      </c>
      <c r="AB272" s="16">
        <v>0</v>
      </c>
      <c r="AC272" s="16">
        <v>1</v>
      </c>
      <c r="AD272" s="16">
        <v>0.1</v>
      </c>
      <c r="AE272" s="16">
        <v>2.5</v>
      </c>
      <c r="AF272" s="16">
        <v>0</v>
      </c>
      <c r="AG272" s="16">
        <v>0</v>
      </c>
      <c r="AH272" s="16">
        <v>0</v>
      </c>
      <c r="AI272" s="16">
        <v>0</v>
      </c>
      <c r="AJ272" s="16">
        <v>0.2</v>
      </c>
      <c r="AK272" s="16">
        <v>10.3992956344</v>
      </c>
      <c r="AL272" s="16">
        <v>0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v>9.8000000000000007</v>
      </c>
      <c r="AS272" s="14">
        <v>0</v>
      </c>
      <c r="AT272" s="14">
        <v>0</v>
      </c>
      <c r="AU272" s="14">
        <v>3</v>
      </c>
      <c r="AV272" s="14">
        <v>0</v>
      </c>
      <c r="AW272" s="14">
        <v>0</v>
      </c>
      <c r="AX272" s="14">
        <v>0</v>
      </c>
      <c r="AY272" s="15">
        <v>0</v>
      </c>
      <c r="AZ272" s="1"/>
    </row>
    <row r="273" spans="1:52">
      <c r="A273" s="19">
        <v>9</v>
      </c>
      <c r="B273" s="19">
        <v>28</v>
      </c>
      <c r="C273" s="20">
        <v>272</v>
      </c>
      <c r="D273" s="16">
        <v>0</v>
      </c>
      <c r="E273" s="16">
        <v>0</v>
      </c>
      <c r="F273" s="16">
        <v>0</v>
      </c>
      <c r="G273" s="16">
        <v>0.1</v>
      </c>
      <c r="H273" s="16">
        <v>0</v>
      </c>
      <c r="I273" s="16">
        <v>0</v>
      </c>
      <c r="J273" s="16">
        <v>0</v>
      </c>
      <c r="K273" s="16">
        <v>0</v>
      </c>
      <c r="L273" s="16">
        <v>1.8</v>
      </c>
      <c r="M273" s="16">
        <v>5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0.45420424679999999</v>
      </c>
      <c r="T273" s="16">
        <v>0</v>
      </c>
      <c r="U273" s="16">
        <v>0</v>
      </c>
      <c r="V273" s="16">
        <v>0</v>
      </c>
      <c r="W273" s="16">
        <v>6.5</v>
      </c>
      <c r="X273" s="16">
        <v>0</v>
      </c>
      <c r="Y273" s="16">
        <v>0.1</v>
      </c>
      <c r="Z273" s="16">
        <v>0</v>
      </c>
      <c r="AA273" s="16">
        <v>0</v>
      </c>
      <c r="AB273" s="16">
        <v>0</v>
      </c>
      <c r="AC273" s="16">
        <v>0.2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>
        <v>3.5</v>
      </c>
      <c r="AJ273" s="16">
        <v>0</v>
      </c>
      <c r="AK273" s="16">
        <v>4.7715724695000006</v>
      </c>
      <c r="AL273" s="16">
        <v>0</v>
      </c>
      <c r="AM273" s="14">
        <v>0.5</v>
      </c>
      <c r="AN273" s="14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  <c r="AT273" s="14">
        <v>0.2</v>
      </c>
      <c r="AU273" s="14">
        <v>0.2</v>
      </c>
      <c r="AV273" s="14">
        <v>0.7</v>
      </c>
      <c r="AW273" s="14">
        <v>0.2</v>
      </c>
      <c r="AX273" s="14">
        <v>0</v>
      </c>
      <c r="AY273" s="15">
        <v>0</v>
      </c>
      <c r="AZ273" s="1"/>
    </row>
    <row r="274" spans="1:52">
      <c r="A274" s="19">
        <v>9</v>
      </c>
      <c r="B274" s="19">
        <v>29</v>
      </c>
      <c r="C274" s="20">
        <v>273</v>
      </c>
      <c r="D274" s="16">
        <v>3.5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2.2999999999999998</v>
      </c>
      <c r="M274" s="16">
        <v>3.3</v>
      </c>
      <c r="N274" s="16">
        <v>0</v>
      </c>
      <c r="O274" s="16">
        <v>0.1</v>
      </c>
      <c r="P274" s="16">
        <v>0</v>
      </c>
      <c r="Q274" s="16">
        <v>0</v>
      </c>
      <c r="R274" s="16">
        <v>0</v>
      </c>
      <c r="S274" s="16">
        <v>0.124299294</v>
      </c>
      <c r="T274" s="16">
        <v>2.13570129E-2</v>
      </c>
      <c r="U274" s="16">
        <v>0.88523140789999988</v>
      </c>
      <c r="V274" s="16">
        <v>0</v>
      </c>
      <c r="W274" s="16">
        <v>0</v>
      </c>
      <c r="X274" s="16">
        <v>0</v>
      </c>
      <c r="Y274" s="16">
        <v>0.1</v>
      </c>
      <c r="Z274" s="16">
        <v>5.8</v>
      </c>
      <c r="AA274" s="16">
        <v>0</v>
      </c>
      <c r="AB274" s="16">
        <v>0</v>
      </c>
      <c r="AC274" s="16">
        <v>0.2</v>
      </c>
      <c r="AD274" s="16">
        <v>0</v>
      </c>
      <c r="AE274" s="16">
        <v>0</v>
      </c>
      <c r="AF274" s="16">
        <v>0.9</v>
      </c>
      <c r="AG274" s="16">
        <v>0</v>
      </c>
      <c r="AH274" s="16">
        <v>0.4</v>
      </c>
      <c r="AI274" s="16">
        <v>0</v>
      </c>
      <c r="AJ274" s="16">
        <v>0</v>
      </c>
      <c r="AK274" s="16">
        <v>6.2521815884</v>
      </c>
      <c r="AL274" s="16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v>6.9</v>
      </c>
      <c r="AS274" s="14">
        <v>0</v>
      </c>
      <c r="AT274" s="14">
        <v>0</v>
      </c>
      <c r="AU274" s="14">
        <v>0</v>
      </c>
      <c r="AV274" s="14">
        <v>0.2</v>
      </c>
      <c r="AW274" s="14">
        <v>8.1999999999999993</v>
      </c>
      <c r="AX274" s="14">
        <v>0</v>
      </c>
      <c r="AY274" s="15">
        <v>0</v>
      </c>
      <c r="AZ274" s="1"/>
    </row>
    <row r="275" spans="1:52">
      <c r="A275" s="19">
        <v>9</v>
      </c>
      <c r="B275" s="19">
        <v>30</v>
      </c>
      <c r="C275" s="20">
        <v>274</v>
      </c>
      <c r="D275" s="16">
        <v>0.1</v>
      </c>
      <c r="E275" s="16">
        <v>0</v>
      </c>
      <c r="F275" s="16">
        <v>0</v>
      </c>
      <c r="G275" s="16">
        <v>0.5</v>
      </c>
      <c r="H275" s="16">
        <v>0</v>
      </c>
      <c r="I275" s="16">
        <v>0</v>
      </c>
      <c r="J275" s="16">
        <v>5.5</v>
      </c>
      <c r="K275" s="16">
        <v>0</v>
      </c>
      <c r="L275" s="16">
        <v>1.3</v>
      </c>
      <c r="M275" s="16">
        <v>5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0.50102089299999997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6">
        <v>0</v>
      </c>
      <c r="AH275" s="16">
        <v>0</v>
      </c>
      <c r="AI275" s="16">
        <v>0</v>
      </c>
      <c r="AJ275" s="16">
        <v>0</v>
      </c>
      <c r="AK275" s="16">
        <v>0</v>
      </c>
      <c r="AL275" s="16">
        <v>0</v>
      </c>
      <c r="AM275" s="14">
        <v>0</v>
      </c>
      <c r="AN275" s="14">
        <v>0</v>
      </c>
      <c r="AO275" s="14">
        <v>0.7</v>
      </c>
      <c r="AP275" s="14">
        <v>0</v>
      </c>
      <c r="AQ275" s="14">
        <v>0</v>
      </c>
      <c r="AR275" s="14">
        <v>0</v>
      </c>
      <c r="AS275" s="14">
        <v>0</v>
      </c>
      <c r="AT275" s="14">
        <v>0</v>
      </c>
      <c r="AU275" s="14">
        <v>0</v>
      </c>
      <c r="AV275" s="14">
        <v>0.1</v>
      </c>
      <c r="AW275" s="14">
        <v>1.8</v>
      </c>
      <c r="AX275" s="14">
        <v>0</v>
      </c>
      <c r="AY275" s="15">
        <v>0</v>
      </c>
      <c r="AZ275" s="1"/>
    </row>
    <row r="276" spans="1:52">
      <c r="A276" s="19">
        <v>10</v>
      </c>
      <c r="B276" s="19">
        <v>1</v>
      </c>
      <c r="C276" s="20">
        <v>275</v>
      </c>
      <c r="D276" s="16">
        <v>0</v>
      </c>
      <c r="E276" s="16">
        <v>1.8</v>
      </c>
      <c r="F276" s="16">
        <v>0</v>
      </c>
      <c r="G276" s="16">
        <v>0.8</v>
      </c>
      <c r="H276" s="16">
        <v>6.2</v>
      </c>
      <c r="I276" s="16">
        <v>0</v>
      </c>
      <c r="J276" s="16">
        <v>3</v>
      </c>
      <c r="K276" s="16">
        <v>0</v>
      </c>
      <c r="L276" s="16">
        <v>0</v>
      </c>
      <c r="M276" s="16">
        <v>5.9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6.5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1.6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4">
        <v>0</v>
      </c>
      <c r="AN276" s="14">
        <v>0</v>
      </c>
      <c r="AO276" s="14">
        <v>0.5</v>
      </c>
      <c r="AP276" s="14">
        <v>17.8</v>
      </c>
      <c r="AQ276" s="14">
        <v>0</v>
      </c>
      <c r="AR276" s="14">
        <v>0</v>
      </c>
      <c r="AS276" s="14">
        <v>0</v>
      </c>
      <c r="AT276" s="14">
        <v>0</v>
      </c>
      <c r="AU276" s="14">
        <v>0</v>
      </c>
      <c r="AV276" s="14">
        <v>0</v>
      </c>
      <c r="AW276" s="14">
        <v>1.2</v>
      </c>
      <c r="AX276" s="14">
        <v>0</v>
      </c>
      <c r="AY276" s="15">
        <v>0</v>
      </c>
      <c r="AZ276" s="1"/>
    </row>
    <row r="277" spans="1:52">
      <c r="A277" s="19">
        <v>10</v>
      </c>
      <c r="B277" s="19">
        <v>2</v>
      </c>
      <c r="C277" s="20">
        <v>276</v>
      </c>
      <c r="D277" s="16">
        <v>0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4.5</v>
      </c>
      <c r="N277" s="16">
        <v>0</v>
      </c>
      <c r="O277" s="16">
        <v>0.1</v>
      </c>
      <c r="P277" s="16">
        <v>0</v>
      </c>
      <c r="Q277" s="16">
        <v>0</v>
      </c>
      <c r="R277" s="16">
        <v>0</v>
      </c>
      <c r="S277" s="16">
        <v>2.3208939518999996</v>
      </c>
      <c r="T277" s="16">
        <v>0.36285350200000005</v>
      </c>
      <c r="U277" s="16">
        <v>0</v>
      </c>
      <c r="V277" s="16">
        <v>0</v>
      </c>
      <c r="W277" s="16">
        <v>9.1999999999999993</v>
      </c>
      <c r="X277" s="16">
        <v>0</v>
      </c>
      <c r="Y277" s="16">
        <v>1.7726320707000001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v>0</v>
      </c>
      <c r="AF277" s="16">
        <v>0</v>
      </c>
      <c r="AG277" s="16">
        <v>10</v>
      </c>
      <c r="AH277" s="16">
        <v>0</v>
      </c>
      <c r="AI277" s="16">
        <v>9</v>
      </c>
      <c r="AJ277" s="16">
        <v>0</v>
      </c>
      <c r="AK277" s="16">
        <v>0</v>
      </c>
      <c r="AL277" s="16">
        <v>0</v>
      </c>
      <c r="AM277" s="14">
        <v>0</v>
      </c>
      <c r="AN277" s="14">
        <v>0</v>
      </c>
      <c r="AO277" s="14">
        <v>0</v>
      </c>
      <c r="AP277" s="14">
        <v>0</v>
      </c>
      <c r="AQ277" s="14">
        <v>2</v>
      </c>
      <c r="AR277" s="14">
        <v>0</v>
      </c>
      <c r="AS277" s="14">
        <v>13.4</v>
      </c>
      <c r="AT277" s="14">
        <v>0</v>
      </c>
      <c r="AU277" s="14">
        <v>0</v>
      </c>
      <c r="AV277" s="14">
        <v>0</v>
      </c>
      <c r="AW277" s="14">
        <v>0</v>
      </c>
      <c r="AX277" s="14">
        <v>0</v>
      </c>
      <c r="AY277" s="15">
        <v>0</v>
      </c>
      <c r="AZ277" s="1"/>
    </row>
    <row r="278" spans="1:52">
      <c r="A278" s="19">
        <v>10</v>
      </c>
      <c r="B278" s="19">
        <v>3</v>
      </c>
      <c r="C278" s="20">
        <v>277</v>
      </c>
      <c r="D278" s="16">
        <v>2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3</v>
      </c>
      <c r="P278" s="16">
        <v>0</v>
      </c>
      <c r="Q278" s="16">
        <v>0</v>
      </c>
      <c r="R278" s="16">
        <v>0</v>
      </c>
      <c r="S278" s="16">
        <v>1.6638493488999999</v>
      </c>
      <c r="T278" s="16">
        <v>1.2387067482</v>
      </c>
      <c r="U278" s="16">
        <v>0</v>
      </c>
      <c r="V278" s="16">
        <v>0</v>
      </c>
      <c r="W278" s="16">
        <v>1.2</v>
      </c>
      <c r="X278" s="16">
        <v>0</v>
      </c>
      <c r="Y278" s="16">
        <v>2.13570129E-2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</v>
      </c>
      <c r="AG278" s="16">
        <v>0</v>
      </c>
      <c r="AH278" s="16">
        <v>0</v>
      </c>
      <c r="AI278" s="16">
        <v>2.9</v>
      </c>
      <c r="AJ278" s="16">
        <v>0</v>
      </c>
      <c r="AK278" s="16">
        <v>0</v>
      </c>
      <c r="AL278" s="16">
        <v>0</v>
      </c>
      <c r="AM278" s="14">
        <v>5.3</v>
      </c>
      <c r="AN278" s="14">
        <v>0</v>
      </c>
      <c r="AO278" s="14">
        <v>4.0999999999999996</v>
      </c>
      <c r="AP278" s="14">
        <v>0</v>
      </c>
      <c r="AQ278" s="14">
        <v>0</v>
      </c>
      <c r="AR278" s="14">
        <v>0</v>
      </c>
      <c r="AS278" s="14">
        <v>9.8000000000000007</v>
      </c>
      <c r="AT278" s="14">
        <v>0</v>
      </c>
      <c r="AU278" s="14">
        <v>0</v>
      </c>
      <c r="AV278" s="14">
        <v>0</v>
      </c>
      <c r="AW278" s="14">
        <v>0</v>
      </c>
      <c r="AX278" s="14">
        <v>0</v>
      </c>
      <c r="AY278" s="15">
        <v>2.2000000000000002</v>
      </c>
      <c r="AZ278" s="1"/>
    </row>
    <row r="279" spans="1:52">
      <c r="A279" s="19">
        <v>10</v>
      </c>
      <c r="B279" s="19">
        <v>4</v>
      </c>
      <c r="C279" s="20">
        <v>278</v>
      </c>
      <c r="D279" s="16">
        <v>0.1</v>
      </c>
      <c r="E279" s="16">
        <v>0</v>
      </c>
      <c r="F279" s="16">
        <v>0</v>
      </c>
      <c r="G279" s="16">
        <v>0</v>
      </c>
      <c r="H279" s="16">
        <v>0.1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2.9493596637999997</v>
      </c>
      <c r="T279" s="16">
        <v>2.2102154985999998</v>
      </c>
      <c r="U279" s="16">
        <v>0</v>
      </c>
      <c r="V279" s="16"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10</v>
      </c>
      <c r="AC279" s="16">
        <v>0</v>
      </c>
      <c r="AD279" s="16">
        <v>0</v>
      </c>
      <c r="AE279" s="16">
        <v>0</v>
      </c>
      <c r="AF279" s="16">
        <v>0</v>
      </c>
      <c r="AG279" s="16">
        <v>0</v>
      </c>
      <c r="AH279" s="16">
        <v>0</v>
      </c>
      <c r="AI279" s="16">
        <v>0</v>
      </c>
      <c r="AJ279" s="16">
        <v>0</v>
      </c>
      <c r="AK279" s="16">
        <v>0</v>
      </c>
      <c r="AL279" s="16">
        <v>0.3</v>
      </c>
      <c r="AM279" s="14">
        <v>1</v>
      </c>
      <c r="AN279" s="14">
        <v>0</v>
      </c>
      <c r="AO279" s="14">
        <v>0</v>
      </c>
      <c r="AP279" s="14">
        <v>32</v>
      </c>
      <c r="AQ279" s="14">
        <v>0</v>
      </c>
      <c r="AR279" s="14">
        <v>1.1000000000000001</v>
      </c>
      <c r="AS279" s="14">
        <v>1.3</v>
      </c>
      <c r="AT279" s="14">
        <v>0</v>
      </c>
      <c r="AU279" s="14">
        <v>0</v>
      </c>
      <c r="AV279" s="14">
        <v>0</v>
      </c>
      <c r="AW279" s="14">
        <v>0</v>
      </c>
      <c r="AX279" s="14">
        <v>0</v>
      </c>
      <c r="AY279" s="15">
        <v>0</v>
      </c>
      <c r="AZ279" s="1"/>
    </row>
    <row r="280" spans="1:52">
      <c r="A280" s="19">
        <v>10</v>
      </c>
      <c r="B280" s="19">
        <v>5</v>
      </c>
      <c r="C280" s="20">
        <v>279</v>
      </c>
      <c r="D280" s="16">
        <v>1.5</v>
      </c>
      <c r="E280" s="16">
        <v>1.5</v>
      </c>
      <c r="F280" s="16">
        <v>2</v>
      </c>
      <c r="G280" s="16">
        <v>0.5</v>
      </c>
      <c r="H280" s="16">
        <v>0</v>
      </c>
      <c r="I280" s="16">
        <v>0</v>
      </c>
      <c r="J280" s="16">
        <v>0</v>
      </c>
      <c r="K280" s="16">
        <v>3.5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10.3</v>
      </c>
      <c r="S280" s="16">
        <v>1.6451235669000002</v>
      </c>
      <c r="T280" s="16">
        <v>8.7523973281999989</v>
      </c>
      <c r="U280" s="16">
        <v>0</v>
      </c>
      <c r="V280" s="16">
        <v>0</v>
      </c>
      <c r="W280" s="16">
        <v>0</v>
      </c>
      <c r="X280" s="16">
        <v>0.6</v>
      </c>
      <c r="Y280" s="16">
        <v>0.1494990903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6">
        <v>8.9</v>
      </c>
      <c r="AH280" s="16">
        <v>0</v>
      </c>
      <c r="AI280" s="16">
        <v>0</v>
      </c>
      <c r="AJ280" s="16">
        <v>0</v>
      </c>
      <c r="AK280" s="16">
        <v>0</v>
      </c>
      <c r="AL280" s="16">
        <v>0.3</v>
      </c>
      <c r="AM280" s="14">
        <v>1.1000000000000001</v>
      </c>
      <c r="AN280" s="14">
        <v>0.2</v>
      </c>
      <c r="AO280" s="14">
        <v>0.2</v>
      </c>
      <c r="AP280" s="14">
        <v>0.1</v>
      </c>
      <c r="AQ280" s="14">
        <v>0</v>
      </c>
      <c r="AR280" s="14">
        <v>10.6</v>
      </c>
      <c r="AS280" s="14">
        <v>0</v>
      </c>
      <c r="AT280" s="14">
        <v>3.2</v>
      </c>
      <c r="AU280" s="14">
        <v>0</v>
      </c>
      <c r="AV280" s="14">
        <v>0</v>
      </c>
      <c r="AW280" s="14">
        <v>0</v>
      </c>
      <c r="AX280" s="14">
        <v>0</v>
      </c>
      <c r="AY280" s="15">
        <v>0</v>
      </c>
      <c r="AZ280" s="1"/>
    </row>
    <row r="281" spans="1:52">
      <c r="A281" s="19">
        <v>10</v>
      </c>
      <c r="B281" s="19">
        <v>6</v>
      </c>
      <c r="C281" s="20">
        <v>280</v>
      </c>
      <c r="D281" s="16">
        <v>0</v>
      </c>
      <c r="E281" s="16">
        <v>1</v>
      </c>
      <c r="F281" s="16">
        <v>0</v>
      </c>
      <c r="G281" s="16">
        <v>12.2</v>
      </c>
      <c r="H281" s="16">
        <v>1.8</v>
      </c>
      <c r="I281" s="16">
        <v>1</v>
      </c>
      <c r="J281" s="16">
        <v>0</v>
      </c>
      <c r="K281" s="16">
        <v>0</v>
      </c>
      <c r="L281" s="16">
        <v>0</v>
      </c>
      <c r="M281" s="16">
        <v>0</v>
      </c>
      <c r="N281" s="16">
        <v>1</v>
      </c>
      <c r="O281" s="16">
        <v>0</v>
      </c>
      <c r="P281" s="16">
        <v>0</v>
      </c>
      <c r="Q281" s="16">
        <v>0</v>
      </c>
      <c r="R281" s="16">
        <v>7.8</v>
      </c>
      <c r="S281" s="16">
        <v>0.124299294</v>
      </c>
      <c r="T281" s="16">
        <v>6.7068226498000003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18</v>
      </c>
      <c r="AC281" s="16">
        <v>0</v>
      </c>
      <c r="AD281" s="16">
        <v>0</v>
      </c>
      <c r="AE281" s="16">
        <v>0</v>
      </c>
      <c r="AF281" s="16">
        <v>0</v>
      </c>
      <c r="AG281" s="16">
        <v>0.4</v>
      </c>
      <c r="AH281" s="16">
        <v>0</v>
      </c>
      <c r="AI281" s="16">
        <v>0</v>
      </c>
      <c r="AJ281" s="16">
        <v>0</v>
      </c>
      <c r="AK281" s="16">
        <v>0.42714025799999999</v>
      </c>
      <c r="AL281" s="16">
        <v>0</v>
      </c>
      <c r="AM281" s="14">
        <v>6.7</v>
      </c>
      <c r="AN281" s="14">
        <v>0.1</v>
      </c>
      <c r="AO281" s="14">
        <v>5</v>
      </c>
      <c r="AP281" s="14">
        <v>7.2</v>
      </c>
      <c r="AQ281" s="14">
        <v>0</v>
      </c>
      <c r="AR281" s="14">
        <v>0</v>
      </c>
      <c r="AS281" s="14">
        <v>0.8</v>
      </c>
      <c r="AT281" s="14">
        <v>0</v>
      </c>
      <c r="AU281" s="14">
        <v>0</v>
      </c>
      <c r="AV281" s="14">
        <v>6.2</v>
      </c>
      <c r="AW281" s="14">
        <v>0</v>
      </c>
      <c r="AX281" s="14">
        <v>0</v>
      </c>
      <c r="AY281" s="15">
        <v>1.3</v>
      </c>
      <c r="AZ281" s="1"/>
    </row>
    <row r="282" spans="1:52">
      <c r="A282" s="19">
        <v>10</v>
      </c>
      <c r="B282" s="19">
        <v>7</v>
      </c>
      <c r="C282" s="20">
        <v>281</v>
      </c>
      <c r="D282" s="16">
        <v>0</v>
      </c>
      <c r="E282" s="16">
        <v>0</v>
      </c>
      <c r="F282" s="16">
        <v>6.5</v>
      </c>
      <c r="G282" s="16">
        <v>2</v>
      </c>
      <c r="H282" s="16">
        <v>1</v>
      </c>
      <c r="I282" s="16">
        <v>4</v>
      </c>
      <c r="J282" s="16">
        <v>0</v>
      </c>
      <c r="K282" s="16">
        <v>0</v>
      </c>
      <c r="L282" s="16">
        <v>0</v>
      </c>
      <c r="M282" s="16">
        <v>0</v>
      </c>
      <c r="N282" s="16">
        <v>1.8</v>
      </c>
      <c r="O282" s="16">
        <v>4</v>
      </c>
      <c r="P282" s="16">
        <v>0</v>
      </c>
      <c r="Q282" s="16">
        <v>0</v>
      </c>
      <c r="R282" s="16">
        <v>0</v>
      </c>
      <c r="S282" s="16">
        <v>1.8150731800000002</v>
      </c>
      <c r="T282" s="16">
        <v>0.87136331090000008</v>
      </c>
      <c r="U282" s="16">
        <v>0</v>
      </c>
      <c r="V282" s="16">
        <v>0</v>
      </c>
      <c r="W282" s="16">
        <v>0</v>
      </c>
      <c r="X282" s="16">
        <v>9</v>
      </c>
      <c r="Y282" s="16">
        <v>0</v>
      </c>
      <c r="Z282" s="16">
        <v>0</v>
      </c>
      <c r="AA282" s="16">
        <v>0</v>
      </c>
      <c r="AB282" s="16">
        <v>9.4</v>
      </c>
      <c r="AC282" s="16">
        <v>0</v>
      </c>
      <c r="AD282" s="16">
        <v>0</v>
      </c>
      <c r="AE282" s="16">
        <v>0</v>
      </c>
      <c r="AF282" s="16">
        <v>0</v>
      </c>
      <c r="AG282" s="16">
        <v>22.2</v>
      </c>
      <c r="AH282" s="16">
        <v>0</v>
      </c>
      <c r="AI282" s="16">
        <v>0</v>
      </c>
      <c r="AJ282" s="16">
        <v>0</v>
      </c>
      <c r="AK282" s="16">
        <v>1.4639315996</v>
      </c>
      <c r="AL282" s="16">
        <v>0</v>
      </c>
      <c r="AM282" s="14">
        <v>0</v>
      </c>
      <c r="AN282" s="14">
        <v>0</v>
      </c>
      <c r="AO282" s="14">
        <v>0.2</v>
      </c>
      <c r="AP282" s="14">
        <v>0.7</v>
      </c>
      <c r="AQ282" s="14">
        <v>0</v>
      </c>
      <c r="AR282" s="14">
        <v>0.2</v>
      </c>
      <c r="AS282" s="14">
        <v>19.7</v>
      </c>
      <c r="AT282" s="14">
        <v>0</v>
      </c>
      <c r="AU282" s="14">
        <v>0</v>
      </c>
      <c r="AV282" s="14">
        <v>7.4</v>
      </c>
      <c r="AW282" s="14">
        <v>0</v>
      </c>
      <c r="AX282" s="14">
        <v>0</v>
      </c>
      <c r="AY282" s="15">
        <v>3.6999999999999997</v>
      </c>
      <c r="AZ282" s="1"/>
    </row>
    <row r="283" spans="1:52">
      <c r="A283" s="19">
        <v>10</v>
      </c>
      <c r="B283" s="19">
        <v>8</v>
      </c>
      <c r="C283" s="20">
        <v>282</v>
      </c>
      <c r="D283" s="16">
        <v>0</v>
      </c>
      <c r="E283" s="16">
        <v>0</v>
      </c>
      <c r="F283" s="16">
        <v>0</v>
      </c>
      <c r="G283" s="16">
        <v>3.2</v>
      </c>
      <c r="H283" s="16">
        <v>0</v>
      </c>
      <c r="I283" s="16">
        <v>2.5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10</v>
      </c>
      <c r="P283" s="16">
        <v>0</v>
      </c>
      <c r="Q283" s="16">
        <v>0</v>
      </c>
      <c r="R283" s="16">
        <v>0</v>
      </c>
      <c r="S283" s="16">
        <v>2.13570129E-2</v>
      </c>
      <c r="T283" s="16">
        <v>1.6436967959</v>
      </c>
      <c r="U283" s="16">
        <v>2.7</v>
      </c>
      <c r="V283" s="16">
        <v>0</v>
      </c>
      <c r="W283" s="16">
        <v>0</v>
      </c>
      <c r="X283" s="16">
        <v>4.5999999999999996</v>
      </c>
      <c r="Y283" s="16">
        <v>2.13570129E-2</v>
      </c>
      <c r="Z283" s="16">
        <v>0</v>
      </c>
      <c r="AA283" s="16">
        <v>0</v>
      </c>
      <c r="AB283" s="16">
        <v>6.8</v>
      </c>
      <c r="AC283" s="16">
        <v>1.1000000000000001</v>
      </c>
      <c r="AD283" s="16">
        <v>1.6</v>
      </c>
      <c r="AE283" s="16">
        <v>0</v>
      </c>
      <c r="AF283" s="16">
        <v>0</v>
      </c>
      <c r="AG283" s="16">
        <v>0.4</v>
      </c>
      <c r="AH283" s="16">
        <v>0</v>
      </c>
      <c r="AI283" s="16">
        <v>0</v>
      </c>
      <c r="AJ283" s="16">
        <v>3.4</v>
      </c>
      <c r="AK283" s="16">
        <v>8.8935260657999997</v>
      </c>
      <c r="AL283" s="16">
        <v>0</v>
      </c>
      <c r="AM283" s="14">
        <v>3</v>
      </c>
      <c r="AN283" s="14">
        <v>11.6</v>
      </c>
      <c r="AO283" s="14">
        <v>0</v>
      </c>
      <c r="AP283" s="14">
        <v>0.7</v>
      </c>
      <c r="AQ283" s="14">
        <v>0</v>
      </c>
      <c r="AR283" s="14">
        <v>1.2</v>
      </c>
      <c r="AS283" s="14">
        <v>2.4</v>
      </c>
      <c r="AT283" s="14">
        <v>0</v>
      </c>
      <c r="AU283" s="14">
        <v>0</v>
      </c>
      <c r="AV283" s="14">
        <v>0.3</v>
      </c>
      <c r="AW283" s="14">
        <v>0</v>
      </c>
      <c r="AX283" s="14">
        <v>0</v>
      </c>
      <c r="AY283" s="15">
        <v>7.1</v>
      </c>
      <c r="AZ283" s="1"/>
    </row>
    <row r="284" spans="1:52">
      <c r="A284" s="19">
        <v>10</v>
      </c>
      <c r="B284" s="19">
        <v>9</v>
      </c>
      <c r="C284" s="20">
        <v>283</v>
      </c>
      <c r="D284" s="16">
        <v>0</v>
      </c>
      <c r="E284" s="16">
        <v>0</v>
      </c>
      <c r="F284" s="16">
        <v>4</v>
      </c>
      <c r="G284" s="16">
        <v>20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0.8</v>
      </c>
      <c r="O284" s="16">
        <v>15</v>
      </c>
      <c r="P284" s="16">
        <v>0</v>
      </c>
      <c r="Q284" s="16">
        <v>0</v>
      </c>
      <c r="R284" s="16">
        <v>0</v>
      </c>
      <c r="S284" s="16">
        <v>1.7758020419999998</v>
      </c>
      <c r="T284" s="16">
        <v>1.6248637080999999</v>
      </c>
      <c r="U284" s="16">
        <v>1.9</v>
      </c>
      <c r="V284" s="16">
        <v>0</v>
      </c>
      <c r="W284" s="16">
        <v>0.5</v>
      </c>
      <c r="X284" s="16">
        <v>0</v>
      </c>
      <c r="Y284" s="16">
        <v>0.2562841548</v>
      </c>
      <c r="Z284" s="16">
        <v>0</v>
      </c>
      <c r="AA284" s="16">
        <v>0</v>
      </c>
      <c r="AB284" s="16">
        <v>0.5</v>
      </c>
      <c r="AC284" s="16">
        <v>4</v>
      </c>
      <c r="AD284" s="16">
        <v>0</v>
      </c>
      <c r="AE284" s="16">
        <v>0</v>
      </c>
      <c r="AF284" s="16">
        <v>0</v>
      </c>
      <c r="AG284" s="16">
        <v>0.3</v>
      </c>
      <c r="AH284" s="16">
        <v>0</v>
      </c>
      <c r="AI284" s="16">
        <v>0</v>
      </c>
      <c r="AJ284" s="16">
        <v>0</v>
      </c>
      <c r="AK284" s="16">
        <v>0</v>
      </c>
      <c r="AL284" s="16">
        <v>1.9</v>
      </c>
      <c r="AM284" s="14">
        <v>8.4</v>
      </c>
      <c r="AN284" s="14">
        <v>17.600000000000001</v>
      </c>
      <c r="AO284" s="14">
        <v>0</v>
      </c>
      <c r="AP284" s="14">
        <v>2.2999999999999998</v>
      </c>
      <c r="AQ284" s="14">
        <v>0</v>
      </c>
      <c r="AR284" s="14">
        <v>5</v>
      </c>
      <c r="AS284" s="14">
        <v>20.6</v>
      </c>
      <c r="AT284" s="14">
        <v>0</v>
      </c>
      <c r="AU284" s="14">
        <v>0</v>
      </c>
      <c r="AV284" s="14">
        <v>0</v>
      </c>
      <c r="AW284" s="14">
        <v>0</v>
      </c>
      <c r="AX284" s="14">
        <v>0</v>
      </c>
      <c r="AY284" s="15">
        <v>9.6999999999999993</v>
      </c>
      <c r="AZ284" s="1"/>
    </row>
    <row r="285" spans="1:52">
      <c r="A285" s="19">
        <v>10</v>
      </c>
      <c r="B285" s="19">
        <v>10</v>
      </c>
      <c r="C285" s="20">
        <v>284</v>
      </c>
      <c r="D285" s="16">
        <v>0</v>
      </c>
      <c r="E285" s="16">
        <v>0</v>
      </c>
      <c r="F285" s="16">
        <v>0</v>
      </c>
      <c r="G285" s="16">
        <v>1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1.2</v>
      </c>
      <c r="O285" s="16">
        <v>0</v>
      </c>
      <c r="P285" s="16">
        <v>0</v>
      </c>
      <c r="Q285" s="16">
        <v>0</v>
      </c>
      <c r="R285" s="16">
        <v>0</v>
      </c>
      <c r="S285" s="16">
        <v>5.7988521846000003</v>
      </c>
      <c r="T285" s="16">
        <v>1.8598731024999999</v>
      </c>
      <c r="U285" s="16">
        <v>2.8</v>
      </c>
      <c r="V285" s="16">
        <v>0.6</v>
      </c>
      <c r="W285" s="16">
        <v>0</v>
      </c>
      <c r="X285" s="16">
        <v>4</v>
      </c>
      <c r="Y285" s="16">
        <v>2.4327519198999998</v>
      </c>
      <c r="Z285" s="16">
        <v>0</v>
      </c>
      <c r="AA285" s="16">
        <v>17.7</v>
      </c>
      <c r="AB285" s="16">
        <v>2</v>
      </c>
      <c r="AC285" s="16">
        <v>10.6</v>
      </c>
      <c r="AD285" s="16">
        <v>13.7</v>
      </c>
      <c r="AE285" s="16">
        <v>0</v>
      </c>
      <c r="AF285" s="16">
        <v>0.3</v>
      </c>
      <c r="AG285" s="16">
        <v>4.5</v>
      </c>
      <c r="AH285" s="16">
        <v>0</v>
      </c>
      <c r="AI285" s="16">
        <v>0</v>
      </c>
      <c r="AJ285" s="16">
        <v>0</v>
      </c>
      <c r="AK285" s="16">
        <v>1.4865187326</v>
      </c>
      <c r="AL285" s="16">
        <v>0</v>
      </c>
      <c r="AM285" s="14">
        <v>1.6</v>
      </c>
      <c r="AN285" s="14">
        <v>4.5</v>
      </c>
      <c r="AO285" s="14">
        <v>0</v>
      </c>
      <c r="AP285" s="14">
        <v>4.4000000000000004</v>
      </c>
      <c r="AQ285" s="14">
        <v>0</v>
      </c>
      <c r="AR285" s="14">
        <v>0</v>
      </c>
      <c r="AS285" s="14">
        <v>0.1</v>
      </c>
      <c r="AT285" s="14">
        <v>0</v>
      </c>
      <c r="AU285" s="14">
        <v>0</v>
      </c>
      <c r="AV285" s="14">
        <v>0</v>
      </c>
      <c r="AW285" s="14">
        <v>0</v>
      </c>
      <c r="AX285" s="14">
        <v>0.3</v>
      </c>
      <c r="AY285" s="15">
        <v>3.6</v>
      </c>
      <c r="AZ285" s="1"/>
    </row>
    <row r="286" spans="1:52">
      <c r="A286" s="19">
        <v>10</v>
      </c>
      <c r="B286" s="19">
        <v>11</v>
      </c>
      <c r="C286" s="20">
        <v>285</v>
      </c>
      <c r="D286" s="16">
        <v>0</v>
      </c>
      <c r="E286" s="16">
        <v>2</v>
      </c>
      <c r="F286" s="16">
        <v>0</v>
      </c>
      <c r="G286" s="16">
        <v>0</v>
      </c>
      <c r="H286" s="16">
        <v>0</v>
      </c>
      <c r="I286" s="16">
        <v>4.5</v>
      </c>
      <c r="J286" s="16">
        <v>0</v>
      </c>
      <c r="K286" s="16">
        <v>0</v>
      </c>
      <c r="L286" s="16">
        <v>0</v>
      </c>
      <c r="M286" s="16">
        <v>0.7</v>
      </c>
      <c r="N286" s="16">
        <v>7.2</v>
      </c>
      <c r="O286" s="16">
        <v>0</v>
      </c>
      <c r="P286" s="16">
        <v>0</v>
      </c>
      <c r="Q286" s="16">
        <v>0</v>
      </c>
      <c r="R286" s="16">
        <v>0</v>
      </c>
      <c r="S286" s="16">
        <v>0.33210524789999996</v>
      </c>
      <c r="T286" s="16">
        <v>4.9480022999999998E-2</v>
      </c>
      <c r="U286" s="16">
        <v>0</v>
      </c>
      <c r="V286" s="16">
        <v>0.1</v>
      </c>
      <c r="W286" s="16">
        <v>0</v>
      </c>
      <c r="X286" s="16">
        <v>60</v>
      </c>
      <c r="Y286" s="16">
        <v>0.32986682000000001</v>
      </c>
      <c r="Z286" s="16">
        <v>0</v>
      </c>
      <c r="AA286" s="16">
        <v>0</v>
      </c>
      <c r="AB286" s="16">
        <v>0</v>
      </c>
      <c r="AC286" s="16">
        <v>0.7</v>
      </c>
      <c r="AD286" s="16">
        <v>0</v>
      </c>
      <c r="AE286" s="16">
        <v>0</v>
      </c>
      <c r="AF286" s="16">
        <v>4.2</v>
      </c>
      <c r="AG286" s="16">
        <v>0.6</v>
      </c>
      <c r="AH286" s="16">
        <v>0</v>
      </c>
      <c r="AI286" s="16">
        <v>0</v>
      </c>
      <c r="AJ286" s="16">
        <v>0</v>
      </c>
      <c r="AK286" s="16">
        <v>3.0274001183999997</v>
      </c>
      <c r="AL286" s="16">
        <v>0</v>
      </c>
      <c r="AM286" s="14">
        <v>0</v>
      </c>
      <c r="AN286" s="14">
        <v>10.5</v>
      </c>
      <c r="AO286" s="14">
        <v>1.6</v>
      </c>
      <c r="AP286" s="14">
        <v>0.4</v>
      </c>
      <c r="AQ286" s="14">
        <v>0</v>
      </c>
      <c r="AR286" s="14">
        <v>0</v>
      </c>
      <c r="AS286" s="14">
        <v>0.2</v>
      </c>
      <c r="AT286" s="14">
        <v>0.8</v>
      </c>
      <c r="AU286" s="14">
        <v>0</v>
      </c>
      <c r="AV286" s="14">
        <v>0</v>
      </c>
      <c r="AW286" s="14">
        <v>0</v>
      </c>
      <c r="AX286" s="14">
        <v>3.2</v>
      </c>
      <c r="AY286" s="15">
        <v>0</v>
      </c>
      <c r="AZ286" s="1"/>
    </row>
    <row r="287" spans="1:52">
      <c r="A287" s="19">
        <v>10</v>
      </c>
      <c r="B287" s="19">
        <v>12</v>
      </c>
      <c r="C287" s="20">
        <v>286</v>
      </c>
      <c r="D287" s="16">
        <v>0</v>
      </c>
      <c r="E287" s="16">
        <v>2.5</v>
      </c>
      <c r="F287" s="16">
        <v>0.1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0.7</v>
      </c>
      <c r="N287" s="16">
        <v>5.4</v>
      </c>
      <c r="O287" s="16">
        <v>0</v>
      </c>
      <c r="P287" s="16">
        <v>0</v>
      </c>
      <c r="Q287" s="16">
        <v>0</v>
      </c>
      <c r="R287" s="16">
        <v>0</v>
      </c>
      <c r="S287" s="16">
        <v>3.2677493459</v>
      </c>
      <c r="T287" s="16">
        <v>9.8960045999999996E-2</v>
      </c>
      <c r="U287" s="16">
        <v>0</v>
      </c>
      <c r="V287" s="16">
        <v>0</v>
      </c>
      <c r="W287" s="16">
        <v>0</v>
      </c>
      <c r="X287" s="16">
        <v>4.8</v>
      </c>
      <c r="Y287" s="16">
        <v>5.0219279441999998</v>
      </c>
      <c r="Z287" s="16">
        <v>0</v>
      </c>
      <c r="AA287" s="16">
        <v>5.8</v>
      </c>
      <c r="AB287" s="16">
        <v>0</v>
      </c>
      <c r="AC287" s="16">
        <v>0</v>
      </c>
      <c r="AD287" s="16">
        <v>0.6</v>
      </c>
      <c r="AE287" s="16">
        <v>0</v>
      </c>
      <c r="AF287" s="16">
        <v>7.7</v>
      </c>
      <c r="AG287" s="16">
        <v>1.1000000000000001</v>
      </c>
      <c r="AH287" s="16">
        <v>13.7</v>
      </c>
      <c r="AI287" s="16">
        <v>0</v>
      </c>
      <c r="AJ287" s="16">
        <v>0</v>
      </c>
      <c r="AK287" s="16">
        <v>0.72828153449999999</v>
      </c>
      <c r="AL287" s="16">
        <v>1</v>
      </c>
      <c r="AM287" s="14">
        <v>0.1</v>
      </c>
      <c r="AN287" s="14">
        <v>6.9</v>
      </c>
      <c r="AO287" s="14">
        <v>0.5</v>
      </c>
      <c r="AP287" s="14">
        <v>2.1</v>
      </c>
      <c r="AQ287" s="14">
        <v>0</v>
      </c>
      <c r="AR287" s="14">
        <v>0</v>
      </c>
      <c r="AS287" s="14">
        <v>0</v>
      </c>
      <c r="AT287" s="14">
        <v>0</v>
      </c>
      <c r="AU287" s="14">
        <v>0</v>
      </c>
      <c r="AV287" s="14">
        <v>0</v>
      </c>
      <c r="AW287" s="14">
        <v>0</v>
      </c>
      <c r="AX287" s="14">
        <v>0.7</v>
      </c>
      <c r="AY287" s="15">
        <v>0</v>
      </c>
      <c r="AZ287" s="1"/>
    </row>
    <row r="288" spans="1:52">
      <c r="A288" s="19">
        <v>10</v>
      </c>
      <c r="B288" s="19">
        <v>13</v>
      </c>
      <c r="C288" s="20">
        <v>287</v>
      </c>
      <c r="D288" s="16">
        <v>0</v>
      </c>
      <c r="E288" s="16">
        <v>2.5</v>
      </c>
      <c r="F288" s="16">
        <v>1.5</v>
      </c>
      <c r="G288" s="16">
        <v>0</v>
      </c>
      <c r="H288" s="16">
        <v>0</v>
      </c>
      <c r="I288" s="16">
        <v>1</v>
      </c>
      <c r="J288" s="16">
        <v>8</v>
      </c>
      <c r="K288" s="16">
        <v>0</v>
      </c>
      <c r="L288" s="16">
        <v>0</v>
      </c>
      <c r="M288" s="16">
        <v>22.9</v>
      </c>
      <c r="N288" s="16">
        <v>1.4</v>
      </c>
      <c r="O288" s="16">
        <v>0</v>
      </c>
      <c r="P288" s="16">
        <v>0</v>
      </c>
      <c r="Q288" s="16">
        <v>0</v>
      </c>
      <c r="R288" s="16">
        <v>0</v>
      </c>
      <c r="S288" s="16">
        <v>3.7850353900000001E-2</v>
      </c>
      <c r="T288" s="16">
        <v>0.2989981806</v>
      </c>
      <c r="U288" s="16">
        <v>0</v>
      </c>
      <c r="V288" s="16">
        <v>17</v>
      </c>
      <c r="W288" s="16">
        <v>0</v>
      </c>
      <c r="X288" s="16">
        <v>0</v>
      </c>
      <c r="Y288" s="16">
        <v>1.8236967758999998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4.4000000000000004</v>
      </c>
      <c r="AG288" s="16">
        <v>0</v>
      </c>
      <c r="AH288" s="16">
        <v>0</v>
      </c>
      <c r="AI288" s="16">
        <v>0</v>
      </c>
      <c r="AJ288" s="16">
        <v>0</v>
      </c>
      <c r="AK288" s="16">
        <v>6.7388838833999989</v>
      </c>
      <c r="AL288" s="16">
        <v>0</v>
      </c>
      <c r="AM288" s="14">
        <v>0</v>
      </c>
      <c r="AN288" s="14">
        <v>5.4</v>
      </c>
      <c r="AO288" s="14">
        <v>3.3</v>
      </c>
      <c r="AP288" s="14">
        <v>0</v>
      </c>
      <c r="AQ288" s="14">
        <v>0</v>
      </c>
      <c r="AR288" s="14">
        <v>0</v>
      </c>
      <c r="AS288" s="14">
        <v>0</v>
      </c>
      <c r="AT288" s="14">
        <v>0</v>
      </c>
      <c r="AU288" s="14">
        <v>0</v>
      </c>
      <c r="AV288" s="14">
        <v>0</v>
      </c>
      <c r="AW288" s="14">
        <v>0</v>
      </c>
      <c r="AX288" s="14">
        <v>0.1</v>
      </c>
      <c r="AY288" s="15">
        <v>0</v>
      </c>
      <c r="AZ288" s="1"/>
    </row>
    <row r="289" spans="1:52">
      <c r="A289" s="19">
        <v>10</v>
      </c>
      <c r="B289" s="19">
        <v>14</v>
      </c>
      <c r="C289" s="20">
        <v>288</v>
      </c>
      <c r="D289" s="16">
        <v>0</v>
      </c>
      <c r="E289" s="16">
        <v>0</v>
      </c>
      <c r="F289" s="16">
        <v>2</v>
      </c>
      <c r="G289" s="16">
        <v>0</v>
      </c>
      <c r="H289" s="16">
        <v>0</v>
      </c>
      <c r="I289" s="16">
        <v>2.5</v>
      </c>
      <c r="J289" s="16">
        <v>0</v>
      </c>
      <c r="K289" s="16">
        <v>0</v>
      </c>
      <c r="L289" s="16">
        <v>0</v>
      </c>
      <c r="M289" s="16">
        <v>1</v>
      </c>
      <c r="N289" s="16">
        <v>1.2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10.7382371582</v>
      </c>
      <c r="U289" s="16">
        <v>0</v>
      </c>
      <c r="V289" s="16">
        <v>42.7</v>
      </c>
      <c r="W289" s="16">
        <v>0</v>
      </c>
      <c r="X289" s="16">
        <v>0</v>
      </c>
      <c r="Y289" s="16">
        <v>0.85765373200000006</v>
      </c>
      <c r="Z289" s="16">
        <v>0</v>
      </c>
      <c r="AA289" s="16">
        <v>0</v>
      </c>
      <c r="AB289" s="16">
        <v>0</v>
      </c>
      <c r="AC289" s="16">
        <v>1.4</v>
      </c>
      <c r="AD289" s="16">
        <v>12</v>
      </c>
      <c r="AE289" s="16">
        <v>0</v>
      </c>
      <c r="AF289" s="16">
        <v>4</v>
      </c>
      <c r="AG289" s="16">
        <v>0</v>
      </c>
      <c r="AH289" s="16">
        <v>0</v>
      </c>
      <c r="AI289" s="16">
        <v>0</v>
      </c>
      <c r="AJ289" s="16">
        <v>0</v>
      </c>
      <c r="AK289" s="16">
        <v>5.5515224564000007</v>
      </c>
      <c r="AL289" s="16">
        <v>0</v>
      </c>
      <c r="AM289" s="14">
        <v>4.5</v>
      </c>
      <c r="AN289" s="14">
        <v>16.600000000000001</v>
      </c>
      <c r="AO289" s="14">
        <v>0.6</v>
      </c>
      <c r="AP289" s="14">
        <v>0</v>
      </c>
      <c r="AQ289" s="14">
        <v>0</v>
      </c>
      <c r="AR289" s="14">
        <v>0.8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5">
        <v>0</v>
      </c>
      <c r="AZ289" s="1"/>
    </row>
    <row r="290" spans="1:52">
      <c r="A290" s="19">
        <v>10</v>
      </c>
      <c r="B290" s="19">
        <v>15</v>
      </c>
      <c r="C290" s="20">
        <v>289</v>
      </c>
      <c r="D290" s="16">
        <v>0</v>
      </c>
      <c r="E290" s="16">
        <v>0</v>
      </c>
      <c r="F290" s="16">
        <v>2</v>
      </c>
      <c r="G290" s="16">
        <v>5.5</v>
      </c>
      <c r="H290" s="16">
        <v>0</v>
      </c>
      <c r="I290" s="16">
        <v>7</v>
      </c>
      <c r="J290" s="16">
        <v>3</v>
      </c>
      <c r="K290" s="16">
        <v>0</v>
      </c>
      <c r="L290" s="16">
        <v>0</v>
      </c>
      <c r="M290" s="16">
        <v>4.5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0.87009505799999987</v>
      </c>
      <c r="T290" s="16">
        <v>0.95744450129999992</v>
      </c>
      <c r="U290" s="16">
        <v>0</v>
      </c>
      <c r="V290" s="16">
        <v>0.1</v>
      </c>
      <c r="W290" s="16">
        <v>0</v>
      </c>
      <c r="X290" s="16">
        <v>0.4</v>
      </c>
      <c r="Y290" s="16">
        <v>0</v>
      </c>
      <c r="Z290" s="16">
        <v>0</v>
      </c>
      <c r="AA290" s="16">
        <v>0</v>
      </c>
      <c r="AB290" s="16">
        <v>0</v>
      </c>
      <c r="AC290" s="16">
        <v>0.2</v>
      </c>
      <c r="AD290" s="16">
        <v>0.4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5.0321303435000004</v>
      </c>
      <c r="AL290" s="16">
        <v>0</v>
      </c>
      <c r="AM290" s="14">
        <v>1</v>
      </c>
      <c r="AN290" s="14">
        <v>5.3</v>
      </c>
      <c r="AO290" s="14">
        <v>0</v>
      </c>
      <c r="AP290" s="14">
        <v>2.5</v>
      </c>
      <c r="AQ290" s="14">
        <v>0</v>
      </c>
      <c r="AR290" s="14">
        <v>0</v>
      </c>
      <c r="AS290" s="14">
        <v>2.2000000000000002</v>
      </c>
      <c r="AT290" s="14">
        <v>0</v>
      </c>
      <c r="AU290" s="14">
        <v>0</v>
      </c>
      <c r="AV290" s="14">
        <v>0</v>
      </c>
      <c r="AW290" s="14">
        <v>0.2</v>
      </c>
      <c r="AX290" s="14">
        <v>0.5</v>
      </c>
      <c r="AY290" s="15">
        <v>0</v>
      </c>
      <c r="AZ290" s="1"/>
    </row>
    <row r="291" spans="1:52">
      <c r="A291" s="19">
        <v>10</v>
      </c>
      <c r="B291" s="19">
        <v>16</v>
      </c>
      <c r="C291" s="20">
        <v>290</v>
      </c>
      <c r="D291" s="16">
        <v>0</v>
      </c>
      <c r="E291" s="16">
        <v>0</v>
      </c>
      <c r="F291" s="16">
        <v>7.5</v>
      </c>
      <c r="G291" s="16">
        <v>21.8</v>
      </c>
      <c r="H291" s="16">
        <v>0</v>
      </c>
      <c r="I291" s="16">
        <v>0.1</v>
      </c>
      <c r="J291" s="16">
        <v>3</v>
      </c>
      <c r="K291" s="16">
        <v>0.1</v>
      </c>
      <c r="L291" s="16">
        <v>0</v>
      </c>
      <c r="M291" s="16">
        <v>0</v>
      </c>
      <c r="N291" s="16">
        <v>0</v>
      </c>
      <c r="O291" s="16">
        <v>1.5</v>
      </c>
      <c r="P291" s="16">
        <v>2.7</v>
      </c>
      <c r="Q291" s="16">
        <v>0</v>
      </c>
      <c r="R291" s="16">
        <v>0</v>
      </c>
      <c r="S291" s="16">
        <v>0</v>
      </c>
      <c r="T291" s="16">
        <v>7.1574125192999993</v>
      </c>
      <c r="U291" s="16">
        <v>0.2</v>
      </c>
      <c r="V291" s="16">
        <v>2.5</v>
      </c>
      <c r="W291" s="16">
        <v>0</v>
      </c>
      <c r="X291" s="16">
        <v>0</v>
      </c>
      <c r="Y291" s="16">
        <v>0.36306921929999997</v>
      </c>
      <c r="Z291" s="16">
        <v>2.6</v>
      </c>
      <c r="AA291" s="16">
        <v>1.1000000000000001</v>
      </c>
      <c r="AB291" s="16">
        <v>0</v>
      </c>
      <c r="AC291" s="16">
        <v>0</v>
      </c>
      <c r="AD291" s="16">
        <v>0</v>
      </c>
      <c r="AE291" s="16">
        <v>0</v>
      </c>
      <c r="AF291" s="16">
        <v>7.7</v>
      </c>
      <c r="AG291" s="16">
        <v>0</v>
      </c>
      <c r="AH291" s="16">
        <v>0</v>
      </c>
      <c r="AI291" s="16">
        <v>3</v>
      </c>
      <c r="AJ291" s="16">
        <v>0</v>
      </c>
      <c r="AK291" s="16">
        <v>0.32986682000000001</v>
      </c>
      <c r="AL291" s="16">
        <v>0</v>
      </c>
      <c r="AM291" s="14">
        <v>0</v>
      </c>
      <c r="AN291" s="14">
        <v>0.2</v>
      </c>
      <c r="AO291" s="14">
        <v>0</v>
      </c>
      <c r="AP291" s="14">
        <v>0</v>
      </c>
      <c r="AQ291" s="14">
        <v>0</v>
      </c>
      <c r="AR291" s="14">
        <v>0</v>
      </c>
      <c r="AS291" s="14">
        <v>4</v>
      </c>
      <c r="AT291" s="14">
        <v>0</v>
      </c>
      <c r="AU291" s="14">
        <v>0.8</v>
      </c>
      <c r="AV291" s="14">
        <v>3</v>
      </c>
      <c r="AW291" s="14">
        <v>0</v>
      </c>
      <c r="AX291" s="14">
        <v>7.5</v>
      </c>
      <c r="AY291" s="15">
        <v>0</v>
      </c>
      <c r="AZ291" s="1"/>
    </row>
    <row r="292" spans="1:52">
      <c r="A292" s="19">
        <v>10</v>
      </c>
      <c r="B292" s="19">
        <v>17</v>
      </c>
      <c r="C292" s="20">
        <v>291</v>
      </c>
      <c r="D292" s="16">
        <v>0</v>
      </c>
      <c r="E292" s="16">
        <v>0</v>
      </c>
      <c r="F292" s="16">
        <v>1.5</v>
      </c>
      <c r="G292" s="16">
        <v>0</v>
      </c>
      <c r="H292" s="16">
        <v>0</v>
      </c>
      <c r="I292" s="16">
        <v>1.2</v>
      </c>
      <c r="J292" s="16">
        <v>5</v>
      </c>
      <c r="K292" s="16">
        <v>5.5</v>
      </c>
      <c r="L292" s="16">
        <v>0</v>
      </c>
      <c r="M292" s="16">
        <v>0</v>
      </c>
      <c r="N292" s="16">
        <v>0.8</v>
      </c>
      <c r="O292" s="16">
        <v>2</v>
      </c>
      <c r="P292" s="16">
        <v>0</v>
      </c>
      <c r="Q292" s="16">
        <v>0</v>
      </c>
      <c r="R292" s="16">
        <v>0</v>
      </c>
      <c r="S292" s="16">
        <v>0</v>
      </c>
      <c r="T292" s="16">
        <v>2.13570129E-2</v>
      </c>
      <c r="U292" s="16">
        <v>0.1</v>
      </c>
      <c r="V292" s="16">
        <v>6</v>
      </c>
      <c r="W292" s="16">
        <v>0</v>
      </c>
      <c r="X292" s="16">
        <v>60.3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0.9</v>
      </c>
      <c r="AE292" s="16">
        <v>31.8</v>
      </c>
      <c r="AF292" s="16">
        <v>0.3</v>
      </c>
      <c r="AG292" s="16">
        <v>3.2</v>
      </c>
      <c r="AH292" s="16">
        <v>0</v>
      </c>
      <c r="AI292" s="16">
        <v>0.2</v>
      </c>
      <c r="AJ292" s="16">
        <v>0</v>
      </c>
      <c r="AK292" s="16">
        <v>0</v>
      </c>
      <c r="AL292" s="16">
        <v>0</v>
      </c>
      <c r="AM292" s="14">
        <v>0</v>
      </c>
      <c r="AN292" s="14">
        <v>4.9000000000000004</v>
      </c>
      <c r="AO292" s="14">
        <v>0</v>
      </c>
      <c r="AP292" s="14">
        <v>0</v>
      </c>
      <c r="AQ292" s="14">
        <v>0</v>
      </c>
      <c r="AR292" s="14">
        <v>0</v>
      </c>
      <c r="AS292" s="14">
        <v>3.4</v>
      </c>
      <c r="AT292" s="14">
        <v>0</v>
      </c>
      <c r="AU292" s="14">
        <v>0.8</v>
      </c>
      <c r="AV292" s="14">
        <v>1.3</v>
      </c>
      <c r="AW292" s="14">
        <v>0</v>
      </c>
      <c r="AX292" s="14">
        <v>5.8</v>
      </c>
      <c r="AY292" s="15">
        <v>0</v>
      </c>
      <c r="AZ292" s="1"/>
    </row>
    <row r="293" spans="1:52">
      <c r="A293" s="19">
        <v>10</v>
      </c>
      <c r="B293" s="19">
        <v>18</v>
      </c>
      <c r="C293" s="20">
        <v>292</v>
      </c>
      <c r="D293" s="16">
        <v>0</v>
      </c>
      <c r="E293" s="16">
        <v>0</v>
      </c>
      <c r="F293" s="16">
        <v>0.1</v>
      </c>
      <c r="G293" s="16">
        <v>0</v>
      </c>
      <c r="H293" s="16">
        <v>0</v>
      </c>
      <c r="I293" s="16">
        <v>0</v>
      </c>
      <c r="J293" s="16">
        <v>3</v>
      </c>
      <c r="K293" s="16">
        <v>0.1</v>
      </c>
      <c r="L293" s="16">
        <v>7.3</v>
      </c>
      <c r="M293" s="16">
        <v>0</v>
      </c>
      <c r="N293" s="16">
        <v>1.8</v>
      </c>
      <c r="O293" s="16">
        <v>0.8</v>
      </c>
      <c r="P293" s="16">
        <v>0</v>
      </c>
      <c r="Q293" s="16">
        <v>0</v>
      </c>
      <c r="R293" s="16">
        <v>0</v>
      </c>
      <c r="S293" s="16">
        <v>0</v>
      </c>
      <c r="T293" s="16">
        <v>0.64451503759999995</v>
      </c>
      <c r="U293" s="16">
        <v>4.9000000000000004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8.1999999999999993</v>
      </c>
      <c r="AF293" s="16">
        <v>0.4</v>
      </c>
      <c r="AG293" s="16">
        <v>0.4</v>
      </c>
      <c r="AH293" s="16">
        <v>0</v>
      </c>
      <c r="AI293" s="16">
        <v>0</v>
      </c>
      <c r="AJ293" s="16">
        <v>0</v>
      </c>
      <c r="AK293" s="16">
        <v>0</v>
      </c>
      <c r="AL293" s="16">
        <v>2.5</v>
      </c>
      <c r="AM293" s="14">
        <v>2.5</v>
      </c>
      <c r="AN293" s="14">
        <v>4.7</v>
      </c>
      <c r="AO293" s="14">
        <v>0</v>
      </c>
      <c r="AP293" s="14">
        <v>1</v>
      </c>
      <c r="AQ293" s="14">
        <v>0</v>
      </c>
      <c r="AR293" s="14">
        <v>2.4</v>
      </c>
      <c r="AS293" s="14">
        <v>3.4</v>
      </c>
      <c r="AT293" s="14">
        <v>0</v>
      </c>
      <c r="AU293" s="14">
        <v>0</v>
      </c>
      <c r="AV293" s="14">
        <v>0.8</v>
      </c>
      <c r="AW293" s="14">
        <v>5.0999999999999996</v>
      </c>
      <c r="AX293" s="14">
        <v>0</v>
      </c>
      <c r="AY293" s="15">
        <v>0</v>
      </c>
      <c r="AZ293" s="1"/>
    </row>
    <row r="294" spans="1:52">
      <c r="A294" s="19">
        <v>10</v>
      </c>
      <c r="B294" s="19">
        <v>19</v>
      </c>
      <c r="C294" s="20">
        <v>293</v>
      </c>
      <c r="D294" s="16">
        <v>0</v>
      </c>
      <c r="E294" s="16">
        <v>0</v>
      </c>
      <c r="F294" s="16">
        <v>0</v>
      </c>
      <c r="G294" s="16">
        <v>1.9</v>
      </c>
      <c r="H294" s="16">
        <v>1</v>
      </c>
      <c r="I294" s="16">
        <v>0</v>
      </c>
      <c r="J294" s="16">
        <v>11</v>
      </c>
      <c r="K294" s="16">
        <v>0</v>
      </c>
      <c r="L294" s="16">
        <v>0.2</v>
      </c>
      <c r="M294" s="16">
        <v>0</v>
      </c>
      <c r="N294" s="16">
        <v>1.8</v>
      </c>
      <c r="O294" s="16">
        <v>1.8</v>
      </c>
      <c r="P294" s="16">
        <v>0</v>
      </c>
      <c r="Q294" s="16">
        <v>0</v>
      </c>
      <c r="R294" s="16">
        <v>0</v>
      </c>
      <c r="S294" s="16">
        <v>0</v>
      </c>
      <c r="T294" s="16">
        <v>0.79401412789999992</v>
      </c>
      <c r="U294" s="16">
        <v>0</v>
      </c>
      <c r="V294" s="16">
        <v>0.4</v>
      </c>
      <c r="W294" s="16">
        <v>0</v>
      </c>
      <c r="X294" s="16">
        <v>73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0.3</v>
      </c>
      <c r="AE294" s="16">
        <v>8.1999999999999993</v>
      </c>
      <c r="AF294" s="16">
        <v>0.4</v>
      </c>
      <c r="AG294" s="16">
        <v>0.1</v>
      </c>
      <c r="AH294" s="16">
        <v>0</v>
      </c>
      <c r="AI294" s="16">
        <v>0</v>
      </c>
      <c r="AJ294" s="16">
        <v>0</v>
      </c>
      <c r="AK294" s="16">
        <v>0</v>
      </c>
      <c r="AL294" s="16">
        <v>8.4</v>
      </c>
      <c r="AM294" s="14">
        <v>0</v>
      </c>
      <c r="AN294" s="14">
        <v>0.7</v>
      </c>
      <c r="AO294" s="14">
        <v>0</v>
      </c>
      <c r="AP294" s="14">
        <v>11.4</v>
      </c>
      <c r="AQ294" s="14">
        <v>0</v>
      </c>
      <c r="AR294" s="14">
        <v>0</v>
      </c>
      <c r="AS294" s="14">
        <v>6.8</v>
      </c>
      <c r="AT294" s="14">
        <v>0</v>
      </c>
      <c r="AU294" s="14">
        <v>0</v>
      </c>
      <c r="AV294" s="14">
        <v>0</v>
      </c>
      <c r="AW294" s="14">
        <v>0.8</v>
      </c>
      <c r="AX294" s="14">
        <v>2.2000000000000002</v>
      </c>
      <c r="AY294" s="15">
        <v>0</v>
      </c>
      <c r="AZ294" s="1"/>
    </row>
    <row r="295" spans="1:52">
      <c r="A295" s="19">
        <v>10</v>
      </c>
      <c r="B295" s="19">
        <v>20</v>
      </c>
      <c r="C295" s="20">
        <v>294</v>
      </c>
      <c r="D295" s="16">
        <v>0</v>
      </c>
      <c r="E295" s="16">
        <v>0.1</v>
      </c>
      <c r="F295" s="16">
        <v>4.5</v>
      </c>
      <c r="G295" s="16">
        <v>0</v>
      </c>
      <c r="H295" s="16">
        <v>0</v>
      </c>
      <c r="I295" s="16">
        <v>9</v>
      </c>
      <c r="J295" s="16">
        <v>1</v>
      </c>
      <c r="K295" s="16">
        <v>0</v>
      </c>
      <c r="L295" s="16">
        <v>0</v>
      </c>
      <c r="M295" s="16">
        <v>0</v>
      </c>
      <c r="N295" s="16">
        <v>0.2</v>
      </c>
      <c r="O295" s="16">
        <v>2.5</v>
      </c>
      <c r="P295" s="16">
        <v>0</v>
      </c>
      <c r="Q295" s="16">
        <v>0</v>
      </c>
      <c r="R295" s="16">
        <v>0</v>
      </c>
      <c r="S295" s="16">
        <v>0</v>
      </c>
      <c r="T295" s="16">
        <v>2.8251044895000001</v>
      </c>
      <c r="U295" s="16">
        <v>0.1</v>
      </c>
      <c r="V295" s="16">
        <v>0.1</v>
      </c>
      <c r="W295" s="16">
        <v>0</v>
      </c>
      <c r="X295" s="16">
        <v>0</v>
      </c>
      <c r="Y295" s="16">
        <v>0</v>
      </c>
      <c r="Z295" s="16">
        <v>0</v>
      </c>
      <c r="AA295" s="16"/>
      <c r="AB295" s="16">
        <v>0</v>
      </c>
      <c r="AC295" s="16">
        <v>3.5</v>
      </c>
      <c r="AD295" s="16">
        <v>3.4</v>
      </c>
      <c r="AE295" s="16">
        <v>0.6</v>
      </c>
      <c r="AF295" s="16">
        <v>1.8</v>
      </c>
      <c r="AG295" s="16">
        <v>0.3</v>
      </c>
      <c r="AH295" s="16">
        <v>0</v>
      </c>
      <c r="AI295" s="16">
        <v>0</v>
      </c>
      <c r="AJ295" s="16">
        <v>1.6</v>
      </c>
      <c r="AK295" s="16">
        <v>0</v>
      </c>
      <c r="AL295" s="16">
        <v>2.4</v>
      </c>
      <c r="AM295" s="14">
        <v>0</v>
      </c>
      <c r="AN295" s="14">
        <v>3.7</v>
      </c>
      <c r="AO295" s="14">
        <v>0</v>
      </c>
      <c r="AP295" s="14">
        <v>4.5</v>
      </c>
      <c r="AQ295" s="14">
        <v>0</v>
      </c>
      <c r="AR295" s="14">
        <v>0</v>
      </c>
      <c r="AS295" s="14">
        <v>0</v>
      </c>
      <c r="AT295" s="14">
        <v>0</v>
      </c>
      <c r="AU295" s="14">
        <v>0</v>
      </c>
      <c r="AV295" s="14">
        <v>0</v>
      </c>
      <c r="AW295" s="14">
        <v>0</v>
      </c>
      <c r="AX295" s="14">
        <v>1.6</v>
      </c>
      <c r="AY295" s="15">
        <v>0</v>
      </c>
      <c r="AZ295" s="1"/>
    </row>
    <row r="296" spans="1:52">
      <c r="A296" s="19">
        <v>10</v>
      </c>
      <c r="B296" s="19">
        <v>21</v>
      </c>
      <c r="C296" s="20">
        <v>295</v>
      </c>
      <c r="D296" s="16">
        <v>0.1</v>
      </c>
      <c r="E296" s="16">
        <v>0</v>
      </c>
      <c r="F296" s="16">
        <v>9.5</v>
      </c>
      <c r="G296" s="16">
        <v>0</v>
      </c>
      <c r="H296" s="16">
        <v>2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5.4</v>
      </c>
      <c r="O296" s="16">
        <v>9.8000000000000007</v>
      </c>
      <c r="P296" s="16">
        <v>0</v>
      </c>
      <c r="Q296" s="16">
        <v>0</v>
      </c>
      <c r="R296" s="16">
        <v>0</v>
      </c>
      <c r="S296" s="16">
        <v>0</v>
      </c>
      <c r="T296" s="16">
        <v>8.3506659900000002E-2</v>
      </c>
      <c r="U296" s="16">
        <v>2.5</v>
      </c>
      <c r="V296" s="16">
        <v>4.3</v>
      </c>
      <c r="W296" s="16">
        <v>0</v>
      </c>
      <c r="X296" s="16">
        <v>80.5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18</v>
      </c>
      <c r="AE296" s="16">
        <v>0</v>
      </c>
      <c r="AF296" s="16">
        <v>2.2000000000000002</v>
      </c>
      <c r="AG296" s="16">
        <v>6.9</v>
      </c>
      <c r="AH296" s="16">
        <v>3</v>
      </c>
      <c r="AI296" s="16">
        <v>0</v>
      </c>
      <c r="AJ296" s="16">
        <v>0</v>
      </c>
      <c r="AK296" s="16">
        <v>0</v>
      </c>
      <c r="AL296" s="16">
        <v>11.3</v>
      </c>
      <c r="AM296" s="14">
        <v>0</v>
      </c>
      <c r="AN296" s="14">
        <v>9</v>
      </c>
      <c r="AO296" s="14">
        <v>0</v>
      </c>
      <c r="AP296" s="14">
        <v>0.9</v>
      </c>
      <c r="AQ296" s="14">
        <v>0</v>
      </c>
      <c r="AR296" s="14">
        <v>0</v>
      </c>
      <c r="AS296" s="14">
        <v>0</v>
      </c>
      <c r="AT296" s="14">
        <v>1.6</v>
      </c>
      <c r="AU296" s="14">
        <v>0.4</v>
      </c>
      <c r="AV296" s="14">
        <v>0</v>
      </c>
      <c r="AW296" s="14">
        <v>0</v>
      </c>
      <c r="AX296" s="14">
        <v>4.2</v>
      </c>
      <c r="AY296" s="15">
        <v>0</v>
      </c>
      <c r="AZ296" s="1"/>
    </row>
    <row r="297" spans="1:52">
      <c r="A297" s="19">
        <v>10</v>
      </c>
      <c r="B297" s="19">
        <v>22</v>
      </c>
      <c r="C297" s="20">
        <v>296</v>
      </c>
      <c r="D297" s="16">
        <v>6.5</v>
      </c>
      <c r="E297" s="16">
        <v>0</v>
      </c>
      <c r="F297" s="16">
        <v>0.1</v>
      </c>
      <c r="G297" s="16">
        <v>0</v>
      </c>
      <c r="H297" s="16">
        <v>0.8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31.3</v>
      </c>
      <c r="P297" s="16">
        <v>0</v>
      </c>
      <c r="Q297" s="16">
        <v>0</v>
      </c>
      <c r="R297" s="16">
        <v>0</v>
      </c>
      <c r="S297" s="16">
        <v>0</v>
      </c>
      <c r="T297" s="16">
        <v>5.4070192889999991</v>
      </c>
      <c r="U297" s="16">
        <v>11.5</v>
      </c>
      <c r="V297" s="16">
        <v>2.2000000000000002</v>
      </c>
      <c r="W297" s="16">
        <v>0</v>
      </c>
      <c r="X297" s="16">
        <v>0</v>
      </c>
      <c r="Y297" s="16">
        <v>0</v>
      </c>
      <c r="Z297" s="16">
        <v>1.8</v>
      </c>
      <c r="AA297" s="16">
        <v>0</v>
      </c>
      <c r="AB297" s="16">
        <v>0</v>
      </c>
      <c r="AC297" s="16">
        <v>2.4</v>
      </c>
      <c r="AD297" s="16">
        <v>13.7</v>
      </c>
      <c r="AE297" s="16">
        <v>0</v>
      </c>
      <c r="AF297" s="16">
        <v>0</v>
      </c>
      <c r="AG297" s="16">
        <v>0</v>
      </c>
      <c r="AH297" s="16">
        <v>0</v>
      </c>
      <c r="AI297" s="16">
        <v>0</v>
      </c>
      <c r="AJ297" s="16">
        <v>4.7</v>
      </c>
      <c r="AK297" s="16">
        <v>0</v>
      </c>
      <c r="AL297" s="16">
        <v>7</v>
      </c>
      <c r="AM297" s="14">
        <v>7</v>
      </c>
      <c r="AN297" s="14">
        <v>1.7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  <c r="AT297" s="14">
        <v>14</v>
      </c>
      <c r="AU297" s="14">
        <v>0</v>
      </c>
      <c r="AV297" s="14">
        <v>0</v>
      </c>
      <c r="AW297" s="14">
        <v>21.2</v>
      </c>
      <c r="AX297" s="14">
        <v>0</v>
      </c>
      <c r="AY297" s="15">
        <v>0</v>
      </c>
      <c r="AZ297" s="1"/>
    </row>
    <row r="298" spans="1:52">
      <c r="A298" s="19">
        <v>10</v>
      </c>
      <c r="B298" s="19">
        <v>23</v>
      </c>
      <c r="C298" s="20">
        <v>297</v>
      </c>
      <c r="D298" s="16">
        <v>9.5</v>
      </c>
      <c r="E298" s="16">
        <v>0</v>
      </c>
      <c r="F298" s="16">
        <v>9</v>
      </c>
      <c r="G298" s="16">
        <v>0</v>
      </c>
      <c r="H298" s="16">
        <v>0.1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5.4</v>
      </c>
      <c r="P298" s="16">
        <v>0</v>
      </c>
      <c r="Q298" s="16">
        <v>0</v>
      </c>
      <c r="R298" s="16">
        <v>0</v>
      </c>
      <c r="S298" s="16">
        <v>0</v>
      </c>
      <c r="T298" s="16">
        <v>3.1689156721000002</v>
      </c>
      <c r="U298" s="16">
        <v>4.5</v>
      </c>
      <c r="V298" s="16">
        <v>0</v>
      </c>
      <c r="W298" s="16">
        <v>0</v>
      </c>
      <c r="X298" s="16">
        <v>8.5</v>
      </c>
      <c r="Y298" s="16">
        <v>0</v>
      </c>
      <c r="Z298" s="16">
        <v>0</v>
      </c>
      <c r="AA298" s="16">
        <v>0</v>
      </c>
      <c r="AB298" s="16">
        <v>0</v>
      </c>
      <c r="AC298" s="16">
        <v>10.6</v>
      </c>
      <c r="AD298" s="16">
        <v>0</v>
      </c>
      <c r="AE298" s="16">
        <v>0</v>
      </c>
      <c r="AF298" s="16">
        <v>7.8</v>
      </c>
      <c r="AG298" s="16">
        <v>0</v>
      </c>
      <c r="AH298" s="16">
        <v>0</v>
      </c>
      <c r="AI298" s="16">
        <v>0</v>
      </c>
      <c r="AJ298" s="16">
        <v>3</v>
      </c>
      <c r="AK298" s="16">
        <v>4.147267791</v>
      </c>
      <c r="AL298" s="16">
        <v>0</v>
      </c>
      <c r="AM298" s="14">
        <v>0</v>
      </c>
      <c r="AN298" s="14">
        <v>0</v>
      </c>
      <c r="AO298" s="14">
        <v>0</v>
      </c>
      <c r="AP298" s="14">
        <v>2.6</v>
      </c>
      <c r="AQ298" s="14">
        <v>0</v>
      </c>
      <c r="AR298" s="14">
        <v>0.6</v>
      </c>
      <c r="AS298" s="14">
        <v>6.3</v>
      </c>
      <c r="AT298" s="14">
        <v>1.2</v>
      </c>
      <c r="AU298" s="14">
        <v>0.5</v>
      </c>
      <c r="AV298" s="14">
        <v>1</v>
      </c>
      <c r="AW298" s="14">
        <v>0.3</v>
      </c>
      <c r="AX298" s="14">
        <v>0</v>
      </c>
      <c r="AY298" s="15">
        <v>0</v>
      </c>
      <c r="AZ298" s="1"/>
    </row>
    <row r="299" spans="1:52">
      <c r="A299" s="19">
        <v>10</v>
      </c>
      <c r="B299" s="19">
        <v>24</v>
      </c>
      <c r="C299" s="20">
        <v>298</v>
      </c>
      <c r="D299" s="16">
        <v>4</v>
      </c>
      <c r="E299" s="16">
        <v>0</v>
      </c>
      <c r="F299" s="16">
        <v>5.5</v>
      </c>
      <c r="G299" s="16">
        <v>0</v>
      </c>
      <c r="H299" s="16">
        <v>4.5</v>
      </c>
      <c r="I299" s="16">
        <v>0</v>
      </c>
      <c r="J299" s="16">
        <v>0</v>
      </c>
      <c r="K299" s="16">
        <v>0</v>
      </c>
      <c r="L299" s="16">
        <v>0</v>
      </c>
      <c r="M299" s="16">
        <v>13.3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3.7143001717999997</v>
      </c>
      <c r="T299" s="16">
        <v>4.2243571370000002</v>
      </c>
      <c r="U299" s="16">
        <v>1</v>
      </c>
      <c r="V299" s="16">
        <v>9.1999999999999993</v>
      </c>
      <c r="W299" s="16">
        <v>0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3.9</v>
      </c>
      <c r="AD299" s="16">
        <v>2.4</v>
      </c>
      <c r="AE299" s="16">
        <v>0</v>
      </c>
      <c r="AF299" s="16">
        <v>5.7</v>
      </c>
      <c r="AG299" s="16">
        <v>0</v>
      </c>
      <c r="AH299" s="16">
        <v>0</v>
      </c>
      <c r="AI299" s="16">
        <v>0</v>
      </c>
      <c r="AJ299" s="16">
        <v>2.2000000000000002</v>
      </c>
      <c r="AK299" s="16">
        <v>0.23090677399999998</v>
      </c>
      <c r="AL299" s="16">
        <v>2.5</v>
      </c>
      <c r="AM299" s="14">
        <v>0</v>
      </c>
      <c r="AN299" s="14">
        <v>0.5</v>
      </c>
      <c r="AO299" s="14">
        <v>0</v>
      </c>
      <c r="AP299" s="14">
        <v>0</v>
      </c>
      <c r="AQ299" s="14">
        <v>0</v>
      </c>
      <c r="AR299" s="14">
        <v>0</v>
      </c>
      <c r="AS299" s="14">
        <v>0.4</v>
      </c>
      <c r="AT299" s="14">
        <v>0.2</v>
      </c>
      <c r="AU299" s="14">
        <v>0</v>
      </c>
      <c r="AV299" s="14">
        <v>1.4</v>
      </c>
      <c r="AW299" s="14">
        <v>0.8</v>
      </c>
      <c r="AX299" s="14">
        <v>0</v>
      </c>
      <c r="AY299" s="15">
        <v>0</v>
      </c>
      <c r="AZ299" s="1"/>
    </row>
    <row r="300" spans="1:52">
      <c r="A300" s="19">
        <v>10</v>
      </c>
      <c r="B300" s="19">
        <v>25</v>
      </c>
      <c r="C300" s="20">
        <v>299</v>
      </c>
      <c r="D300" s="16">
        <v>0</v>
      </c>
      <c r="E300" s="16">
        <v>0</v>
      </c>
      <c r="F300" s="16">
        <v>1.5</v>
      </c>
      <c r="G300" s="16">
        <v>0</v>
      </c>
      <c r="H300" s="16">
        <v>1.5</v>
      </c>
      <c r="I300" s="16">
        <v>0</v>
      </c>
      <c r="J300" s="16">
        <v>0</v>
      </c>
      <c r="K300" s="16">
        <v>0</v>
      </c>
      <c r="L300" s="16">
        <v>7.5</v>
      </c>
      <c r="M300" s="16">
        <v>5.3</v>
      </c>
      <c r="N300" s="16">
        <v>0</v>
      </c>
      <c r="O300" s="16">
        <v>0</v>
      </c>
      <c r="P300" s="16">
        <v>0</v>
      </c>
      <c r="Q300" s="16">
        <v>0.8</v>
      </c>
      <c r="R300" s="16">
        <v>0</v>
      </c>
      <c r="S300" s="16">
        <v>2.13570129E-2</v>
      </c>
      <c r="T300" s="16">
        <v>0.61935337410000002</v>
      </c>
      <c r="U300" s="16">
        <v>14.3</v>
      </c>
      <c r="V300" s="16">
        <v>22.1</v>
      </c>
      <c r="W300" s="16">
        <v>0</v>
      </c>
      <c r="X300" s="16">
        <v>0</v>
      </c>
      <c r="Y300" s="16">
        <v>2.13570129E-2</v>
      </c>
      <c r="Z300" s="16">
        <v>0</v>
      </c>
      <c r="AA300" s="16">
        <v>0</v>
      </c>
      <c r="AB300" s="16">
        <v>0</v>
      </c>
      <c r="AC300" s="16">
        <v>0</v>
      </c>
      <c r="AD300" s="16">
        <v>0.9</v>
      </c>
      <c r="AE300" s="16">
        <v>0</v>
      </c>
      <c r="AF300" s="16">
        <v>0</v>
      </c>
      <c r="AG300" s="16">
        <v>0</v>
      </c>
      <c r="AH300" s="16">
        <v>0</v>
      </c>
      <c r="AI300" s="16">
        <v>0</v>
      </c>
      <c r="AJ300" s="16">
        <v>1.9</v>
      </c>
      <c r="AK300" s="16">
        <v>0</v>
      </c>
      <c r="AL300" s="16">
        <v>0</v>
      </c>
      <c r="AM300" s="14">
        <v>0</v>
      </c>
      <c r="AN300" s="14">
        <v>0</v>
      </c>
      <c r="AO300" s="14">
        <v>0</v>
      </c>
      <c r="AP300" s="14">
        <v>2</v>
      </c>
      <c r="AQ300" s="14">
        <v>3.1</v>
      </c>
      <c r="AR300" s="14">
        <v>0</v>
      </c>
      <c r="AS300" s="14">
        <v>0</v>
      </c>
      <c r="AT300" s="14">
        <v>0</v>
      </c>
      <c r="AU300" s="14">
        <v>0</v>
      </c>
      <c r="AV300" s="14">
        <v>4.2</v>
      </c>
      <c r="AW300" s="14">
        <v>0.8</v>
      </c>
      <c r="AX300" s="14">
        <v>0</v>
      </c>
      <c r="AY300" s="15">
        <v>0</v>
      </c>
      <c r="AZ300" s="1"/>
    </row>
    <row r="301" spans="1:52">
      <c r="A301" s="19">
        <v>10</v>
      </c>
      <c r="B301" s="19">
        <v>26</v>
      </c>
      <c r="C301" s="20">
        <v>300</v>
      </c>
      <c r="D301" s="16">
        <v>0</v>
      </c>
      <c r="E301" s="16">
        <v>0</v>
      </c>
      <c r="F301" s="16">
        <v>3</v>
      </c>
      <c r="G301" s="16">
        <v>2</v>
      </c>
      <c r="H301" s="16">
        <v>0.1</v>
      </c>
      <c r="I301" s="16">
        <v>0</v>
      </c>
      <c r="J301" s="16">
        <v>0</v>
      </c>
      <c r="K301" s="16">
        <v>7</v>
      </c>
      <c r="L301" s="16">
        <v>1.8</v>
      </c>
      <c r="M301" s="16">
        <v>6.5</v>
      </c>
      <c r="N301" s="16">
        <v>0</v>
      </c>
      <c r="O301" s="16">
        <v>0</v>
      </c>
      <c r="P301" s="16">
        <v>0</v>
      </c>
      <c r="Q301" s="16">
        <v>1</v>
      </c>
      <c r="R301" s="16">
        <v>0</v>
      </c>
      <c r="S301" s="16">
        <v>1.5112113274999999</v>
      </c>
      <c r="T301" s="16">
        <v>0</v>
      </c>
      <c r="U301" s="16">
        <v>3.5</v>
      </c>
      <c r="V301" s="16">
        <v>10</v>
      </c>
      <c r="W301" s="16">
        <v>0</v>
      </c>
      <c r="X301" s="16">
        <v>76</v>
      </c>
      <c r="Y301" s="16">
        <v>0</v>
      </c>
      <c r="Z301" s="16">
        <v>0</v>
      </c>
      <c r="AA301" s="16">
        <v>4</v>
      </c>
      <c r="AB301" s="16">
        <v>0</v>
      </c>
      <c r="AC301" s="16">
        <v>0</v>
      </c>
      <c r="AD301" s="16">
        <v>4.8</v>
      </c>
      <c r="AE301" s="16">
        <v>0</v>
      </c>
      <c r="AF301" s="16">
        <v>5.7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0</v>
      </c>
      <c r="AM301" s="14">
        <v>0</v>
      </c>
      <c r="AN301" s="14">
        <v>0.5</v>
      </c>
      <c r="AO301" s="14">
        <v>0</v>
      </c>
      <c r="AP301" s="14">
        <v>1</v>
      </c>
      <c r="AQ301" s="14">
        <v>0</v>
      </c>
      <c r="AR301" s="14">
        <v>0</v>
      </c>
      <c r="AS301" s="14">
        <v>0</v>
      </c>
      <c r="AT301" s="14">
        <v>38.5</v>
      </c>
      <c r="AU301" s="14">
        <v>0</v>
      </c>
      <c r="AV301" s="14">
        <v>0</v>
      </c>
      <c r="AW301" s="14">
        <v>0.8</v>
      </c>
      <c r="AX301" s="14">
        <v>0</v>
      </c>
      <c r="AY301" s="15">
        <v>0</v>
      </c>
      <c r="AZ301" s="1"/>
    </row>
    <row r="302" spans="1:52">
      <c r="A302" s="19">
        <v>10</v>
      </c>
      <c r="B302" s="19">
        <v>27</v>
      </c>
      <c r="C302" s="20">
        <v>301</v>
      </c>
      <c r="D302" s="16">
        <v>0</v>
      </c>
      <c r="E302" s="16">
        <v>0</v>
      </c>
      <c r="F302" s="16">
        <v>0</v>
      </c>
      <c r="G302" s="16">
        <v>0.1</v>
      </c>
      <c r="H302" s="16">
        <v>0</v>
      </c>
      <c r="I302" s="16">
        <v>0</v>
      </c>
      <c r="J302" s="16">
        <v>0</v>
      </c>
      <c r="K302" s="16">
        <v>8</v>
      </c>
      <c r="L302" s="16">
        <v>3.7</v>
      </c>
      <c r="M302" s="16">
        <v>0</v>
      </c>
      <c r="N302" s="16">
        <v>4.2</v>
      </c>
      <c r="O302" s="16">
        <v>0</v>
      </c>
      <c r="P302" s="16">
        <v>0</v>
      </c>
      <c r="Q302" s="16">
        <v>0.8</v>
      </c>
      <c r="R302" s="16">
        <v>5.8</v>
      </c>
      <c r="S302" s="16">
        <v>12.592436644499999</v>
      </c>
      <c r="T302" s="16">
        <v>4.2286885541999997</v>
      </c>
      <c r="U302" s="16">
        <v>0.3</v>
      </c>
      <c r="V302" s="16">
        <v>0.4</v>
      </c>
      <c r="W302" s="16">
        <v>0</v>
      </c>
      <c r="X302" s="16">
        <v>87.3</v>
      </c>
      <c r="Y302" s="16">
        <v>0</v>
      </c>
      <c r="Z302" s="16">
        <v>0</v>
      </c>
      <c r="AA302" s="16">
        <v>0.1</v>
      </c>
      <c r="AB302" s="16">
        <v>0</v>
      </c>
      <c r="AC302" s="16">
        <v>0</v>
      </c>
      <c r="AD302" s="16">
        <v>9.1999999999999993</v>
      </c>
      <c r="AE302" s="16">
        <v>0</v>
      </c>
      <c r="AF302" s="16">
        <v>1.8</v>
      </c>
      <c r="AG302" s="16">
        <v>0</v>
      </c>
      <c r="AH302" s="16">
        <v>0</v>
      </c>
      <c r="AI302" s="16">
        <v>0</v>
      </c>
      <c r="AJ302" s="16">
        <v>0</v>
      </c>
      <c r="AK302" s="16">
        <v>0</v>
      </c>
      <c r="AL302" s="16">
        <v>0</v>
      </c>
      <c r="AM302" s="14">
        <v>0</v>
      </c>
      <c r="AN302" s="14">
        <v>15.2</v>
      </c>
      <c r="AO302" s="14">
        <v>0.1</v>
      </c>
      <c r="AP302" s="14">
        <v>0</v>
      </c>
      <c r="AQ302" s="14">
        <v>0</v>
      </c>
      <c r="AR302" s="14">
        <v>0</v>
      </c>
      <c r="AS302" s="14">
        <v>0</v>
      </c>
      <c r="AT302" s="14">
        <v>0.1</v>
      </c>
      <c r="AU302" s="14">
        <v>0</v>
      </c>
      <c r="AV302" s="14">
        <v>9.6</v>
      </c>
      <c r="AW302" s="14">
        <v>0</v>
      </c>
      <c r="AX302" s="14">
        <v>0</v>
      </c>
      <c r="AY302" s="15">
        <v>0</v>
      </c>
      <c r="AZ302" s="1"/>
    </row>
    <row r="303" spans="1:52">
      <c r="A303" s="19">
        <v>10</v>
      </c>
      <c r="B303" s="19">
        <v>28</v>
      </c>
      <c r="C303" s="20">
        <v>302</v>
      </c>
      <c r="D303" s="16">
        <v>0</v>
      </c>
      <c r="E303" s="16">
        <v>0</v>
      </c>
      <c r="F303" s="16">
        <v>0</v>
      </c>
      <c r="G303" s="16">
        <v>0.1</v>
      </c>
      <c r="H303" s="16">
        <v>0</v>
      </c>
      <c r="I303" s="16">
        <v>0</v>
      </c>
      <c r="J303" s="16">
        <v>0</v>
      </c>
      <c r="K303" s="16">
        <v>0</v>
      </c>
      <c r="L303" s="16">
        <v>2.2000000000000002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12.5968032681</v>
      </c>
      <c r="U303" s="16">
        <v>0</v>
      </c>
      <c r="V303" s="16">
        <v>0.3</v>
      </c>
      <c r="W303" s="16">
        <v>0</v>
      </c>
      <c r="X303" s="16">
        <v>0</v>
      </c>
      <c r="Y303" s="16">
        <v>3.8045782088999998</v>
      </c>
      <c r="Z303" s="16">
        <v>0</v>
      </c>
      <c r="AA303" s="16">
        <v>1.8</v>
      </c>
      <c r="AB303" s="16">
        <v>0</v>
      </c>
      <c r="AC303" s="16">
        <v>0</v>
      </c>
      <c r="AD303" s="16">
        <v>1</v>
      </c>
      <c r="AE303" s="16">
        <v>2.2999999999999998</v>
      </c>
      <c r="AF303" s="16">
        <v>0</v>
      </c>
      <c r="AG303" s="16">
        <v>0</v>
      </c>
      <c r="AH303" s="16">
        <v>0</v>
      </c>
      <c r="AI303" s="16">
        <v>0</v>
      </c>
      <c r="AJ303" s="16">
        <v>1.5</v>
      </c>
      <c r="AK303" s="16">
        <v>0</v>
      </c>
      <c r="AL303" s="16">
        <v>7.5</v>
      </c>
      <c r="AM303" s="14">
        <v>0</v>
      </c>
      <c r="AN303" s="14">
        <v>0</v>
      </c>
      <c r="AO303" s="14">
        <v>0</v>
      </c>
      <c r="AP303" s="14">
        <v>4.3</v>
      </c>
      <c r="AQ303" s="14">
        <v>0</v>
      </c>
      <c r="AR303" s="14">
        <v>0</v>
      </c>
      <c r="AS303" s="14">
        <v>0</v>
      </c>
      <c r="AT303" s="14">
        <v>0</v>
      </c>
      <c r="AU303" s="14">
        <v>2.1</v>
      </c>
      <c r="AV303" s="14">
        <v>3.1</v>
      </c>
      <c r="AW303" s="14">
        <v>0</v>
      </c>
      <c r="AX303" s="14">
        <v>0</v>
      </c>
      <c r="AY303" s="15">
        <v>3.5</v>
      </c>
      <c r="AZ303" s="1"/>
    </row>
    <row r="304" spans="1:52">
      <c r="A304" s="19">
        <v>10</v>
      </c>
      <c r="B304" s="19">
        <v>29</v>
      </c>
      <c r="C304" s="20">
        <v>303</v>
      </c>
      <c r="D304" s="16">
        <v>0.1</v>
      </c>
      <c r="E304" s="16">
        <v>0</v>
      </c>
      <c r="F304" s="16">
        <v>0</v>
      </c>
      <c r="G304" s="16">
        <v>25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1.9283387445</v>
      </c>
      <c r="U304" s="16">
        <v>0</v>
      </c>
      <c r="V304" s="16">
        <v>0</v>
      </c>
      <c r="W304" s="16">
        <v>0</v>
      </c>
      <c r="X304" s="16">
        <v>3.5</v>
      </c>
      <c r="Y304" s="16">
        <v>2.7050984798999997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17.2</v>
      </c>
      <c r="AH304" s="16">
        <v>0</v>
      </c>
      <c r="AI304" s="16">
        <v>0</v>
      </c>
      <c r="AJ304" s="16">
        <v>0</v>
      </c>
      <c r="AK304" s="16">
        <v>0</v>
      </c>
      <c r="AL304" s="16">
        <v>7.6</v>
      </c>
      <c r="AM304" s="14">
        <v>0</v>
      </c>
      <c r="AN304" s="14">
        <v>0</v>
      </c>
      <c r="AO304" s="14">
        <v>0</v>
      </c>
      <c r="AP304" s="14">
        <v>2</v>
      </c>
      <c r="AQ304" s="14">
        <v>18.600000000000001</v>
      </c>
      <c r="AR304" s="14">
        <v>0</v>
      </c>
      <c r="AS304" s="14">
        <v>0</v>
      </c>
      <c r="AT304" s="14">
        <v>3.2</v>
      </c>
      <c r="AU304" s="14">
        <v>2.4</v>
      </c>
      <c r="AV304" s="14">
        <v>2</v>
      </c>
      <c r="AW304" s="14">
        <v>0</v>
      </c>
      <c r="AX304" s="14">
        <v>0</v>
      </c>
      <c r="AY304" s="15">
        <v>0</v>
      </c>
      <c r="AZ304" s="1"/>
    </row>
    <row r="305" spans="1:52">
      <c r="A305" s="19">
        <v>10</v>
      </c>
      <c r="B305" s="19">
        <v>30</v>
      </c>
      <c r="C305" s="20">
        <v>304</v>
      </c>
      <c r="D305" s="16">
        <v>0.1</v>
      </c>
      <c r="E305" s="16">
        <v>0</v>
      </c>
      <c r="F305" s="16">
        <v>0</v>
      </c>
      <c r="G305" s="16">
        <v>4</v>
      </c>
      <c r="H305" s="16">
        <v>2.5</v>
      </c>
      <c r="I305" s="16">
        <v>0</v>
      </c>
      <c r="J305" s="16">
        <v>0</v>
      </c>
      <c r="K305" s="16">
        <v>0</v>
      </c>
      <c r="L305" s="16">
        <v>0</v>
      </c>
      <c r="M305" s="16">
        <v>0.4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0.3</v>
      </c>
      <c r="V305" s="16">
        <v>0</v>
      </c>
      <c r="W305" s="16">
        <v>0</v>
      </c>
      <c r="X305" s="16">
        <v>57.3</v>
      </c>
      <c r="Y305" s="16">
        <v>2.6995560089999997</v>
      </c>
      <c r="Z305" s="16">
        <v>0</v>
      </c>
      <c r="AA305" s="16">
        <v>0</v>
      </c>
      <c r="AB305" s="16">
        <v>0</v>
      </c>
      <c r="AC305" s="16">
        <v>0</v>
      </c>
      <c r="AD305" s="16">
        <v>4.2</v>
      </c>
      <c r="AE305" s="16">
        <v>0</v>
      </c>
      <c r="AF305" s="16">
        <v>0</v>
      </c>
      <c r="AG305" s="16">
        <v>7.6</v>
      </c>
      <c r="AH305" s="16">
        <v>0</v>
      </c>
      <c r="AI305" s="16">
        <v>0</v>
      </c>
      <c r="AJ305" s="16">
        <v>6.2</v>
      </c>
      <c r="AK305" s="16">
        <v>0.91280908379999981</v>
      </c>
      <c r="AL305" s="16">
        <v>2.2000000000000002</v>
      </c>
      <c r="AM305" s="14">
        <v>1</v>
      </c>
      <c r="AN305" s="14">
        <v>0</v>
      </c>
      <c r="AO305" s="14">
        <v>7</v>
      </c>
      <c r="AP305" s="14">
        <v>6.2</v>
      </c>
      <c r="AQ305" s="14">
        <v>5.6</v>
      </c>
      <c r="AR305" s="14">
        <v>0</v>
      </c>
      <c r="AS305" s="14">
        <v>0</v>
      </c>
      <c r="AT305" s="14">
        <v>17.100000000000001</v>
      </c>
      <c r="AU305" s="14">
        <v>11.3</v>
      </c>
      <c r="AV305" s="14">
        <v>2.7</v>
      </c>
      <c r="AW305" s="14">
        <v>0</v>
      </c>
      <c r="AX305" s="14">
        <v>0</v>
      </c>
      <c r="AY305" s="15">
        <v>0</v>
      </c>
      <c r="AZ305" s="1"/>
    </row>
    <row r="306" spans="1:52">
      <c r="A306" s="19">
        <v>10</v>
      </c>
      <c r="B306" s="19">
        <v>31</v>
      </c>
      <c r="C306" s="20">
        <v>305</v>
      </c>
      <c r="D306" s="16">
        <v>0</v>
      </c>
      <c r="E306" s="16">
        <v>0</v>
      </c>
      <c r="F306" s="16">
        <v>13.5</v>
      </c>
      <c r="G306" s="16">
        <v>3</v>
      </c>
      <c r="H306" s="16">
        <v>0.1</v>
      </c>
      <c r="I306" s="16">
        <v>0</v>
      </c>
      <c r="J306" s="16">
        <v>4</v>
      </c>
      <c r="K306" s="16">
        <v>0</v>
      </c>
      <c r="L306" s="16">
        <v>0.1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4.7560368308999994</v>
      </c>
      <c r="U306" s="16">
        <v>0</v>
      </c>
      <c r="V306" s="16">
        <v>0.2</v>
      </c>
      <c r="W306" s="16">
        <v>0</v>
      </c>
      <c r="X306" s="16">
        <v>8.6999999999999993</v>
      </c>
      <c r="Y306" s="16">
        <v>1.6099049426999998</v>
      </c>
      <c r="Z306" s="16">
        <v>0</v>
      </c>
      <c r="AA306" s="16">
        <v>0</v>
      </c>
      <c r="AB306" s="16">
        <v>0</v>
      </c>
      <c r="AC306" s="16">
        <v>7.6</v>
      </c>
      <c r="AD306" s="16">
        <v>0</v>
      </c>
      <c r="AE306" s="16">
        <v>0</v>
      </c>
      <c r="AF306" s="16">
        <v>0</v>
      </c>
      <c r="AG306" s="16">
        <v>0</v>
      </c>
      <c r="AH306" s="16">
        <v>0</v>
      </c>
      <c r="AI306" s="16">
        <v>0</v>
      </c>
      <c r="AJ306" s="16">
        <v>0</v>
      </c>
      <c r="AK306" s="16">
        <v>3.7131642779999998</v>
      </c>
      <c r="AL306" s="16">
        <v>0.6</v>
      </c>
      <c r="AM306" s="14">
        <v>0</v>
      </c>
      <c r="AN306" s="14">
        <v>0</v>
      </c>
      <c r="AO306" s="14">
        <v>11.7</v>
      </c>
      <c r="AP306" s="14">
        <v>0.2</v>
      </c>
      <c r="AQ306" s="14">
        <v>0</v>
      </c>
      <c r="AR306" s="14">
        <v>2.4</v>
      </c>
      <c r="AS306" s="14">
        <v>0</v>
      </c>
      <c r="AT306" s="14">
        <v>0</v>
      </c>
      <c r="AU306" s="14">
        <v>0</v>
      </c>
      <c r="AV306" s="14">
        <v>0</v>
      </c>
      <c r="AW306" s="14">
        <v>0.8</v>
      </c>
      <c r="AX306" s="14">
        <v>0</v>
      </c>
      <c r="AY306" s="15">
        <v>0</v>
      </c>
      <c r="AZ306" s="1"/>
    </row>
    <row r="307" spans="1:52">
      <c r="A307" s="19">
        <v>11</v>
      </c>
      <c r="B307" s="19">
        <v>1</v>
      </c>
      <c r="C307" s="20">
        <v>306</v>
      </c>
      <c r="D307" s="16">
        <v>0</v>
      </c>
      <c r="E307" s="16">
        <v>0</v>
      </c>
      <c r="F307" s="16">
        <v>0</v>
      </c>
      <c r="G307" s="16">
        <v>2</v>
      </c>
      <c r="H307" s="16">
        <v>5</v>
      </c>
      <c r="I307" s="16">
        <v>0</v>
      </c>
      <c r="J307" s="16">
        <v>0</v>
      </c>
      <c r="K307" s="16">
        <v>0</v>
      </c>
      <c r="L307" s="16">
        <v>2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25.6</v>
      </c>
      <c r="S307" s="16">
        <v>0</v>
      </c>
      <c r="T307" s="16">
        <v>5.2827199949999999</v>
      </c>
      <c r="U307" s="16">
        <v>0</v>
      </c>
      <c r="V307" s="16">
        <v>0</v>
      </c>
      <c r="W307" s="16">
        <v>0</v>
      </c>
      <c r="X307" s="16">
        <v>22</v>
      </c>
      <c r="Y307" s="16">
        <v>3.1048065005999996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1.8</v>
      </c>
      <c r="AF307" s="16">
        <v>0</v>
      </c>
      <c r="AG307" s="16">
        <v>0</v>
      </c>
      <c r="AH307" s="16">
        <v>0</v>
      </c>
      <c r="AI307" s="16">
        <v>0</v>
      </c>
      <c r="AJ307" s="43">
        <v>0</v>
      </c>
      <c r="AK307" s="16">
        <v>13.3</v>
      </c>
      <c r="AL307" s="16">
        <v>0</v>
      </c>
      <c r="AM307" s="14">
        <v>0</v>
      </c>
      <c r="AN307" s="14">
        <v>0</v>
      </c>
      <c r="AO307" s="14">
        <v>6.1</v>
      </c>
      <c r="AP307" s="14">
        <v>0</v>
      </c>
      <c r="AQ307" s="14">
        <v>0</v>
      </c>
      <c r="AR307" s="14">
        <v>5.8</v>
      </c>
      <c r="AS307" s="14">
        <v>0</v>
      </c>
      <c r="AT307" s="14">
        <v>0</v>
      </c>
      <c r="AU307" s="14">
        <v>0</v>
      </c>
      <c r="AV307" s="14">
        <v>0</v>
      </c>
      <c r="AW307" s="14">
        <v>0</v>
      </c>
      <c r="AX307" s="14">
        <v>0</v>
      </c>
      <c r="AY307" s="15">
        <v>0</v>
      </c>
      <c r="AZ307" s="1"/>
    </row>
    <row r="308" spans="1:52">
      <c r="A308" s="19">
        <v>11</v>
      </c>
      <c r="B308" s="19">
        <v>2</v>
      </c>
      <c r="C308" s="20">
        <v>307</v>
      </c>
      <c r="D308" s="16">
        <v>11</v>
      </c>
      <c r="E308" s="16">
        <v>0</v>
      </c>
      <c r="F308" s="16">
        <v>15</v>
      </c>
      <c r="G308" s="16">
        <v>0</v>
      </c>
      <c r="H308" s="16">
        <v>0</v>
      </c>
      <c r="I308" s="16">
        <v>0</v>
      </c>
      <c r="J308" s="16">
        <v>12</v>
      </c>
      <c r="K308" s="16">
        <v>2.5</v>
      </c>
      <c r="L308" s="16">
        <v>7.7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4.1640263490000002</v>
      </c>
      <c r="U308" s="16">
        <v>0</v>
      </c>
      <c r="V308" s="16">
        <v>0</v>
      </c>
      <c r="W308" s="16">
        <v>0</v>
      </c>
      <c r="X308" s="16">
        <v>0</v>
      </c>
      <c r="Y308" s="16">
        <v>0.2562841548</v>
      </c>
      <c r="Z308" s="16">
        <v>0</v>
      </c>
      <c r="AA308" s="16">
        <v>0</v>
      </c>
      <c r="AB308" s="16">
        <v>0</v>
      </c>
      <c r="AC308" s="16">
        <v>3.2</v>
      </c>
      <c r="AD308" s="16">
        <v>0</v>
      </c>
      <c r="AE308" s="16">
        <v>0</v>
      </c>
      <c r="AF308" s="16">
        <v>0</v>
      </c>
      <c r="AG308" s="16">
        <v>0</v>
      </c>
      <c r="AH308" s="16">
        <v>2.5</v>
      </c>
      <c r="AI308" s="16">
        <v>0</v>
      </c>
      <c r="AJ308" s="43">
        <v>2.4</v>
      </c>
      <c r="AK308" s="16">
        <v>11.6</v>
      </c>
      <c r="AL308" s="16">
        <v>0</v>
      </c>
      <c r="AM308" s="14">
        <v>0</v>
      </c>
      <c r="AN308" s="14">
        <v>0</v>
      </c>
      <c r="AO308" s="14">
        <v>0</v>
      </c>
      <c r="AP308" s="14">
        <v>3.2</v>
      </c>
      <c r="AQ308" s="14">
        <v>1.1000000000000001</v>
      </c>
      <c r="AR308" s="14">
        <v>0</v>
      </c>
      <c r="AS308" s="14">
        <v>0</v>
      </c>
      <c r="AT308" s="14">
        <v>0</v>
      </c>
      <c r="AU308" s="14">
        <v>0</v>
      </c>
      <c r="AV308" s="14">
        <v>0</v>
      </c>
      <c r="AW308" s="14">
        <v>0</v>
      </c>
      <c r="AX308" s="14">
        <v>0</v>
      </c>
      <c r="AY308" s="15">
        <v>0</v>
      </c>
      <c r="AZ308" s="1"/>
    </row>
    <row r="309" spans="1:52">
      <c r="A309" s="19">
        <v>11</v>
      </c>
      <c r="B309" s="19">
        <v>3</v>
      </c>
      <c r="C309" s="20">
        <v>308</v>
      </c>
      <c r="D309" s="16">
        <v>9</v>
      </c>
      <c r="E309" s="16">
        <v>3.5</v>
      </c>
      <c r="F309" s="16">
        <v>5.5</v>
      </c>
      <c r="G309" s="16">
        <v>0</v>
      </c>
      <c r="H309" s="16">
        <v>2.5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1.8</v>
      </c>
      <c r="R309" s="16">
        <v>0.7</v>
      </c>
      <c r="S309" s="16">
        <v>0</v>
      </c>
      <c r="T309" s="16">
        <v>1.2429929399999999</v>
      </c>
      <c r="U309" s="16">
        <v>2.13570129E-2</v>
      </c>
      <c r="V309" s="16">
        <v>0.8</v>
      </c>
      <c r="W309" s="16">
        <v>0</v>
      </c>
      <c r="X309" s="16">
        <v>81.3</v>
      </c>
      <c r="Y309" s="16">
        <v>0.2989981806</v>
      </c>
      <c r="Z309" s="16">
        <v>21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0</v>
      </c>
      <c r="AH309" s="16">
        <v>0</v>
      </c>
      <c r="AI309" s="16">
        <v>0</v>
      </c>
      <c r="AJ309" s="43">
        <v>0</v>
      </c>
      <c r="AK309" s="16">
        <v>8.3000000000000007</v>
      </c>
      <c r="AL309" s="16">
        <v>0</v>
      </c>
      <c r="AM309" s="14">
        <v>0</v>
      </c>
      <c r="AN309" s="14">
        <v>0</v>
      </c>
      <c r="AO309" s="14">
        <v>0</v>
      </c>
      <c r="AP309" s="14">
        <v>0</v>
      </c>
      <c r="AQ309" s="14">
        <v>2.1</v>
      </c>
      <c r="AR309" s="14">
        <v>0</v>
      </c>
      <c r="AS309" s="14">
        <v>0</v>
      </c>
      <c r="AT309" s="14">
        <v>2</v>
      </c>
      <c r="AU309" s="14">
        <v>0</v>
      </c>
      <c r="AV309" s="14">
        <v>4.2</v>
      </c>
      <c r="AW309" s="14">
        <v>0</v>
      </c>
      <c r="AX309" s="14">
        <v>0</v>
      </c>
      <c r="AY309" s="15">
        <v>0</v>
      </c>
      <c r="AZ309" s="1"/>
    </row>
    <row r="310" spans="1:52">
      <c r="A310" s="19">
        <v>11</v>
      </c>
      <c r="B310" s="19">
        <v>4</v>
      </c>
      <c r="C310" s="20">
        <v>309</v>
      </c>
      <c r="D310" s="16">
        <v>0</v>
      </c>
      <c r="E310" s="16">
        <v>0.1</v>
      </c>
      <c r="F310" s="16">
        <v>0.1</v>
      </c>
      <c r="G310" s="16">
        <v>0</v>
      </c>
      <c r="H310" s="16">
        <v>12.3</v>
      </c>
      <c r="I310" s="16">
        <v>0</v>
      </c>
      <c r="J310" s="16">
        <v>0</v>
      </c>
      <c r="K310" s="16">
        <v>0.8</v>
      </c>
      <c r="L310" s="16">
        <v>2.6</v>
      </c>
      <c r="M310" s="16">
        <v>0</v>
      </c>
      <c r="N310" s="16">
        <v>0</v>
      </c>
      <c r="O310" s="16">
        <v>0</v>
      </c>
      <c r="P310" s="16">
        <v>0</v>
      </c>
      <c r="Q310" s="16">
        <v>4.5</v>
      </c>
      <c r="R310" s="16">
        <v>6.7</v>
      </c>
      <c r="S310" s="16">
        <v>0.72532018789999997</v>
      </c>
      <c r="T310" s="16">
        <v>4.2261759959999994</v>
      </c>
      <c r="U310" s="16">
        <v>0.73057067590000002</v>
      </c>
      <c r="V310" s="16">
        <v>2</v>
      </c>
      <c r="W310" s="16">
        <v>2.5</v>
      </c>
      <c r="X310" s="16">
        <v>20.5</v>
      </c>
      <c r="Y310" s="16">
        <v>3.2317816439999998</v>
      </c>
      <c r="Z310" s="16">
        <v>5.5</v>
      </c>
      <c r="AA310" s="16">
        <v>4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16">
        <v>0</v>
      </c>
      <c r="AI310" s="16">
        <v>0</v>
      </c>
      <c r="AJ310" s="43">
        <v>0</v>
      </c>
      <c r="AK310" s="16">
        <v>9.6</v>
      </c>
      <c r="AL310" s="16">
        <v>0</v>
      </c>
      <c r="AM310" s="14">
        <v>0</v>
      </c>
      <c r="AN310" s="14">
        <v>0</v>
      </c>
      <c r="AO310" s="14">
        <v>0</v>
      </c>
      <c r="AP310" s="14">
        <v>1.5</v>
      </c>
      <c r="AQ310" s="14">
        <v>0</v>
      </c>
      <c r="AR310" s="14">
        <v>0</v>
      </c>
      <c r="AS310" s="14">
        <v>0</v>
      </c>
      <c r="AT310" s="14">
        <v>5.4</v>
      </c>
      <c r="AU310" s="14">
        <v>0</v>
      </c>
      <c r="AV310" s="14">
        <v>0</v>
      </c>
      <c r="AW310" s="14">
        <v>0</v>
      </c>
      <c r="AX310" s="14">
        <v>0</v>
      </c>
      <c r="AY310" s="15">
        <v>0</v>
      </c>
      <c r="AZ310" s="1"/>
    </row>
    <row r="311" spans="1:52">
      <c r="A311" s="19">
        <v>11</v>
      </c>
      <c r="B311" s="19">
        <v>5</v>
      </c>
      <c r="C311" s="20">
        <v>310</v>
      </c>
      <c r="D311" s="16">
        <v>0</v>
      </c>
      <c r="E311" s="16">
        <v>0</v>
      </c>
      <c r="F311" s="16">
        <v>5</v>
      </c>
      <c r="G311" s="16">
        <v>0</v>
      </c>
      <c r="H311" s="16">
        <v>9.8000000000000007</v>
      </c>
      <c r="I311" s="16">
        <v>0</v>
      </c>
      <c r="J311" s="16">
        <v>0</v>
      </c>
      <c r="K311" s="16">
        <v>0.1</v>
      </c>
      <c r="L311" s="16">
        <v>1.5</v>
      </c>
      <c r="M311" s="16">
        <v>1</v>
      </c>
      <c r="N311" s="16">
        <v>0</v>
      </c>
      <c r="O311" s="16">
        <v>0</v>
      </c>
      <c r="P311" s="16">
        <v>0</v>
      </c>
      <c r="Q311" s="16">
        <v>0.8</v>
      </c>
      <c r="R311" s="16">
        <v>2.2000000000000002</v>
      </c>
      <c r="S311" s="16">
        <v>2.4787950419999998</v>
      </c>
      <c r="T311" s="16">
        <v>0</v>
      </c>
      <c r="U311" s="16">
        <v>3.0278321599</v>
      </c>
      <c r="V311" s="16">
        <v>10</v>
      </c>
      <c r="W311" s="16">
        <v>0</v>
      </c>
      <c r="X311" s="16">
        <v>20.2</v>
      </c>
      <c r="Y311" s="16">
        <v>7.2782443709999995</v>
      </c>
      <c r="Z311" s="16">
        <v>0</v>
      </c>
      <c r="AA311" s="16">
        <v>0.5</v>
      </c>
      <c r="AB311" s="16">
        <v>0</v>
      </c>
      <c r="AC311" s="16">
        <v>5.4</v>
      </c>
      <c r="AD311" s="16">
        <v>12.5</v>
      </c>
      <c r="AE311" s="16">
        <v>0</v>
      </c>
      <c r="AF311" s="16">
        <v>0</v>
      </c>
      <c r="AG311" s="16">
        <v>0</v>
      </c>
      <c r="AH311" s="16">
        <v>0</v>
      </c>
      <c r="AI311" s="16">
        <v>0</v>
      </c>
      <c r="AJ311" s="43">
        <v>19.100000000000001</v>
      </c>
      <c r="AK311" s="16">
        <v>1.5</v>
      </c>
      <c r="AL311" s="16">
        <v>0</v>
      </c>
      <c r="AM311" s="14">
        <v>0</v>
      </c>
      <c r="AN311" s="14">
        <v>0</v>
      </c>
      <c r="AO311" s="14">
        <v>4.2</v>
      </c>
      <c r="AP311" s="14">
        <v>0</v>
      </c>
      <c r="AQ311" s="14">
        <v>0</v>
      </c>
      <c r="AR311" s="14">
        <v>0</v>
      </c>
      <c r="AS311" s="14">
        <v>0</v>
      </c>
      <c r="AT311" s="14">
        <v>6.7</v>
      </c>
      <c r="AU311" s="14">
        <v>0</v>
      </c>
      <c r="AV311" s="14">
        <v>4.8</v>
      </c>
      <c r="AW311" s="14">
        <v>4.9000000000000004</v>
      </c>
      <c r="AX311" s="14">
        <v>0</v>
      </c>
      <c r="AY311" s="15">
        <v>0</v>
      </c>
      <c r="AZ311" s="1"/>
    </row>
    <row r="312" spans="1:52">
      <c r="A312" s="19">
        <v>11</v>
      </c>
      <c r="B312" s="19">
        <v>6</v>
      </c>
      <c r="C312" s="20">
        <v>311</v>
      </c>
      <c r="D312" s="16">
        <v>0</v>
      </c>
      <c r="E312" s="16">
        <v>15</v>
      </c>
      <c r="F312" s="16">
        <v>2</v>
      </c>
      <c r="G312" s="16">
        <v>6</v>
      </c>
      <c r="H312" s="16">
        <v>1.8</v>
      </c>
      <c r="I312" s="16">
        <v>0</v>
      </c>
      <c r="J312" s="16">
        <v>0</v>
      </c>
      <c r="K312" s="16">
        <v>0</v>
      </c>
      <c r="L312" s="16">
        <v>2.8</v>
      </c>
      <c r="M312" s="16">
        <v>0.1</v>
      </c>
      <c r="N312" s="16">
        <v>16.600000000000001</v>
      </c>
      <c r="O312" s="16">
        <v>0</v>
      </c>
      <c r="P312" s="16">
        <v>0</v>
      </c>
      <c r="Q312" s="16">
        <v>2.8</v>
      </c>
      <c r="R312" s="16">
        <v>0</v>
      </c>
      <c r="S312" s="16">
        <v>0</v>
      </c>
      <c r="T312" s="16">
        <v>0</v>
      </c>
      <c r="U312" s="16">
        <v>1.4507988938999998</v>
      </c>
      <c r="V312" s="16">
        <v>0</v>
      </c>
      <c r="W312" s="16">
        <v>0</v>
      </c>
      <c r="X312" s="16">
        <v>0</v>
      </c>
      <c r="Y312" s="16">
        <v>9.8190184599999988</v>
      </c>
      <c r="Z312" s="16">
        <v>0.6</v>
      </c>
      <c r="AA312" s="16">
        <v>2</v>
      </c>
      <c r="AB312" s="16">
        <v>0</v>
      </c>
      <c r="AC312" s="16">
        <v>0.2</v>
      </c>
      <c r="AD312" s="16">
        <v>0</v>
      </c>
      <c r="AE312" s="16">
        <v>0</v>
      </c>
      <c r="AF312" s="16">
        <v>0</v>
      </c>
      <c r="AG312" s="16">
        <v>40.200000000000003</v>
      </c>
      <c r="AH312" s="16">
        <v>0</v>
      </c>
      <c r="AI312" s="16">
        <v>0</v>
      </c>
      <c r="AJ312" s="43">
        <v>0</v>
      </c>
      <c r="AK312" s="16">
        <v>0</v>
      </c>
      <c r="AL312" s="16">
        <v>0</v>
      </c>
      <c r="AM312" s="14">
        <v>0</v>
      </c>
      <c r="AN312" s="14">
        <v>0</v>
      </c>
      <c r="AO312" s="14">
        <v>3</v>
      </c>
      <c r="AP312" s="14">
        <v>0</v>
      </c>
      <c r="AQ312" s="14">
        <v>0</v>
      </c>
      <c r="AR312" s="14">
        <v>31.3</v>
      </c>
      <c r="AS312" s="14">
        <v>5.6</v>
      </c>
      <c r="AT312" s="14">
        <v>13.2</v>
      </c>
      <c r="AU312" s="14">
        <v>0</v>
      </c>
      <c r="AV312" s="14">
        <v>0</v>
      </c>
      <c r="AW312" s="14">
        <v>0.6</v>
      </c>
      <c r="AX312" s="14">
        <v>0</v>
      </c>
      <c r="AY312" s="15">
        <v>0</v>
      </c>
      <c r="AZ312" s="1"/>
    </row>
    <row r="313" spans="1:52">
      <c r="A313" s="19">
        <v>11</v>
      </c>
      <c r="B313" s="19">
        <v>7</v>
      </c>
      <c r="C313" s="20">
        <v>312</v>
      </c>
      <c r="D313" s="16">
        <v>0</v>
      </c>
      <c r="E313" s="16">
        <v>4.5</v>
      </c>
      <c r="F313" s="16">
        <v>0</v>
      </c>
      <c r="G313" s="16">
        <v>18</v>
      </c>
      <c r="H313" s="16">
        <v>2</v>
      </c>
      <c r="I313" s="16">
        <v>0</v>
      </c>
      <c r="J313" s="16">
        <v>0</v>
      </c>
      <c r="K313" s="16">
        <v>0.1</v>
      </c>
      <c r="L313" s="16">
        <v>8</v>
      </c>
      <c r="M313" s="16">
        <v>0</v>
      </c>
      <c r="N313" s="16">
        <v>3.3</v>
      </c>
      <c r="O313" s="16">
        <v>0</v>
      </c>
      <c r="P313" s="16">
        <v>0</v>
      </c>
      <c r="Q313" s="16">
        <v>4</v>
      </c>
      <c r="R313" s="16">
        <v>5.5</v>
      </c>
      <c r="S313" s="16">
        <v>1.5377049288</v>
      </c>
      <c r="T313" s="16">
        <v>0</v>
      </c>
      <c r="U313" s="16">
        <v>0</v>
      </c>
      <c r="V313" s="16">
        <v>1</v>
      </c>
      <c r="W313" s="16">
        <v>0</v>
      </c>
      <c r="X313" s="16">
        <v>5.5</v>
      </c>
      <c r="Y313" s="16">
        <v>1.8760177601999999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9.1999999999999993</v>
      </c>
      <c r="AF313" s="16">
        <v>0</v>
      </c>
      <c r="AG313" s="16">
        <v>11</v>
      </c>
      <c r="AH313" s="16">
        <v>0</v>
      </c>
      <c r="AI313" s="16">
        <v>0</v>
      </c>
      <c r="AJ313" s="43">
        <v>0</v>
      </c>
      <c r="AK313" s="16">
        <v>0</v>
      </c>
      <c r="AL313" s="16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21.7</v>
      </c>
      <c r="AS313" s="14">
        <v>18.399999999999999</v>
      </c>
      <c r="AT313" s="14">
        <v>12.7</v>
      </c>
      <c r="AU313" s="14">
        <v>0</v>
      </c>
      <c r="AV313" s="14">
        <v>0</v>
      </c>
      <c r="AW313" s="14">
        <v>0</v>
      </c>
      <c r="AX313" s="14">
        <v>0</v>
      </c>
      <c r="AY313" s="15">
        <v>0</v>
      </c>
      <c r="AZ313" s="1"/>
    </row>
    <row r="314" spans="1:52">
      <c r="A314" s="19">
        <v>11</v>
      </c>
      <c r="B314" s="19">
        <v>8</v>
      </c>
      <c r="C314" s="20">
        <v>313</v>
      </c>
      <c r="D314" s="16">
        <v>0</v>
      </c>
      <c r="E314" s="16">
        <v>5.5</v>
      </c>
      <c r="F314" s="16">
        <v>0</v>
      </c>
      <c r="G314" s="16">
        <v>1.5</v>
      </c>
      <c r="H314" s="16">
        <v>0</v>
      </c>
      <c r="I314" s="16">
        <v>0</v>
      </c>
      <c r="J314" s="16">
        <v>0</v>
      </c>
      <c r="K314" s="16">
        <v>0</v>
      </c>
      <c r="L314" s="16">
        <v>3.3</v>
      </c>
      <c r="M314" s="16">
        <v>6.7</v>
      </c>
      <c r="N314" s="16">
        <v>13.1</v>
      </c>
      <c r="O314" s="16">
        <v>0</v>
      </c>
      <c r="P314" s="16">
        <v>0</v>
      </c>
      <c r="Q314" s="16">
        <v>1</v>
      </c>
      <c r="R314" s="16">
        <v>8.3000000000000007</v>
      </c>
      <c r="S314" s="16">
        <v>2.4446735718999997</v>
      </c>
      <c r="T314" s="16">
        <v>0</v>
      </c>
      <c r="U314" s="16">
        <v>0</v>
      </c>
      <c r="V314" s="16">
        <v>37.4</v>
      </c>
      <c r="W314" s="16">
        <v>0</v>
      </c>
      <c r="X314" s="16">
        <v>120.5</v>
      </c>
      <c r="Y314" s="16">
        <v>0.6428534829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2.2000000000000002</v>
      </c>
      <c r="AI314" s="16">
        <v>3.6</v>
      </c>
      <c r="AJ314" s="43">
        <v>1.2</v>
      </c>
      <c r="AK314" s="16">
        <v>31.5</v>
      </c>
      <c r="AL314" s="16">
        <v>0</v>
      </c>
      <c r="AM314" s="14">
        <v>0</v>
      </c>
      <c r="AN314" s="14">
        <v>0</v>
      </c>
      <c r="AO314" s="14">
        <v>0.8</v>
      </c>
      <c r="AP314" s="14">
        <v>0</v>
      </c>
      <c r="AQ314" s="14">
        <v>0</v>
      </c>
      <c r="AR314" s="14">
        <v>0.1</v>
      </c>
      <c r="AS314" s="14">
        <v>18.899999999999999</v>
      </c>
      <c r="AT314" s="14">
        <v>2.4</v>
      </c>
      <c r="AU314" s="14">
        <v>0</v>
      </c>
      <c r="AV314" s="14">
        <v>0</v>
      </c>
      <c r="AW314" s="14">
        <v>0</v>
      </c>
      <c r="AX314" s="14">
        <v>0</v>
      </c>
      <c r="AY314" s="15">
        <v>0</v>
      </c>
      <c r="AZ314" s="1"/>
    </row>
    <row r="315" spans="1:52">
      <c r="A315" s="19">
        <v>11</v>
      </c>
      <c r="B315" s="19">
        <v>9</v>
      </c>
      <c r="C315" s="20">
        <v>314</v>
      </c>
      <c r="D315" s="16">
        <v>0</v>
      </c>
      <c r="E315" s="16">
        <v>1</v>
      </c>
      <c r="F315" s="16">
        <v>0.1</v>
      </c>
      <c r="G315" s="16">
        <v>0</v>
      </c>
      <c r="H315" s="16">
        <v>3.8</v>
      </c>
      <c r="I315" s="16">
        <v>0</v>
      </c>
      <c r="J315" s="16">
        <v>0</v>
      </c>
      <c r="K315" s="16">
        <v>2.5</v>
      </c>
      <c r="L315" s="16">
        <v>0</v>
      </c>
      <c r="M315" s="16">
        <v>0</v>
      </c>
      <c r="N315" s="16">
        <v>2.8</v>
      </c>
      <c r="O315" s="16">
        <v>0</v>
      </c>
      <c r="P315" s="16">
        <v>0</v>
      </c>
      <c r="Q315" s="16">
        <v>0</v>
      </c>
      <c r="R315" s="16">
        <v>0</v>
      </c>
      <c r="S315" s="16">
        <v>10.595573844999999</v>
      </c>
      <c r="T315" s="16">
        <v>0</v>
      </c>
      <c r="U315" s="16">
        <v>2.13570129E-2</v>
      </c>
      <c r="V315" s="16">
        <v>2</v>
      </c>
      <c r="W315" s="16">
        <v>0</v>
      </c>
      <c r="X315" s="16">
        <v>0</v>
      </c>
      <c r="Y315" s="16">
        <v>0</v>
      </c>
      <c r="Z315" s="16">
        <v>0</v>
      </c>
      <c r="AA315" s="16">
        <v>0.4</v>
      </c>
      <c r="AB315" s="16">
        <v>0</v>
      </c>
      <c r="AC315" s="16">
        <v>0</v>
      </c>
      <c r="AD315" s="16">
        <v>0</v>
      </c>
      <c r="AE315" s="16">
        <v>0.9</v>
      </c>
      <c r="AF315" s="16">
        <v>0</v>
      </c>
      <c r="AG315" s="16">
        <v>92</v>
      </c>
      <c r="AH315" s="16">
        <v>0.5</v>
      </c>
      <c r="AI315" s="16">
        <v>10.5</v>
      </c>
      <c r="AJ315" s="43">
        <v>0.3</v>
      </c>
      <c r="AK315" s="16">
        <v>8.9</v>
      </c>
      <c r="AL315" s="16">
        <v>0</v>
      </c>
      <c r="AM315" s="14">
        <v>6</v>
      </c>
      <c r="AN315" s="14">
        <v>0</v>
      </c>
      <c r="AO315" s="14">
        <v>2.1</v>
      </c>
      <c r="AP315" s="14">
        <v>0</v>
      </c>
      <c r="AQ315" s="14">
        <v>0</v>
      </c>
      <c r="AR315" s="14">
        <v>0.5</v>
      </c>
      <c r="AS315" s="14">
        <v>2.2999999999999998</v>
      </c>
      <c r="AT315" s="14">
        <v>0.4</v>
      </c>
      <c r="AU315" s="14">
        <v>0</v>
      </c>
      <c r="AV315" s="14">
        <v>0</v>
      </c>
      <c r="AW315" s="14">
        <v>0</v>
      </c>
      <c r="AX315" s="14">
        <v>0</v>
      </c>
      <c r="AY315" s="15">
        <v>0</v>
      </c>
      <c r="AZ315" s="1"/>
    </row>
    <row r="316" spans="1:52">
      <c r="A316" s="19">
        <v>11</v>
      </c>
      <c r="B316" s="19">
        <v>10</v>
      </c>
      <c r="C316" s="20">
        <v>315</v>
      </c>
      <c r="D316" s="16">
        <v>9</v>
      </c>
      <c r="E316" s="16">
        <v>6</v>
      </c>
      <c r="F316" s="16">
        <v>9.5</v>
      </c>
      <c r="G316" s="16">
        <v>0</v>
      </c>
      <c r="H316" s="16">
        <v>4</v>
      </c>
      <c r="I316" s="16">
        <v>0</v>
      </c>
      <c r="J316" s="16">
        <v>0</v>
      </c>
      <c r="K316" s="16">
        <v>0.5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10.458694878999999</v>
      </c>
      <c r="T316" s="16">
        <v>0</v>
      </c>
      <c r="U316" s="16">
        <v>8.2466705000000001E-2</v>
      </c>
      <c r="V316" s="16">
        <v>7</v>
      </c>
      <c r="W316" s="16">
        <v>0</v>
      </c>
      <c r="X316" s="16">
        <v>45.9</v>
      </c>
      <c r="Y316" s="16">
        <v>2.13570129E-2</v>
      </c>
      <c r="Z316" s="16">
        <v>0</v>
      </c>
      <c r="AA316" s="16">
        <v>7.5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4.2</v>
      </c>
      <c r="AH316" s="16">
        <v>16.399999999999999</v>
      </c>
      <c r="AI316" s="16">
        <v>1.5</v>
      </c>
      <c r="AJ316" s="43">
        <v>12.3</v>
      </c>
      <c r="AK316" s="16">
        <v>0</v>
      </c>
      <c r="AL316" s="16">
        <v>2.4</v>
      </c>
      <c r="AM316" s="14">
        <v>8.1999999999999993</v>
      </c>
      <c r="AN316" s="14">
        <v>0</v>
      </c>
      <c r="AO316" s="14">
        <v>0</v>
      </c>
      <c r="AP316" s="14">
        <v>2.1</v>
      </c>
      <c r="AQ316" s="14">
        <v>0</v>
      </c>
      <c r="AR316" s="14">
        <v>0</v>
      </c>
      <c r="AS316" s="14">
        <v>0.3</v>
      </c>
      <c r="AT316" s="14">
        <v>1.4</v>
      </c>
      <c r="AU316" s="14">
        <v>0</v>
      </c>
      <c r="AV316" s="14">
        <v>0</v>
      </c>
      <c r="AW316" s="14">
        <v>0.8</v>
      </c>
      <c r="AX316" s="14">
        <v>5.4</v>
      </c>
      <c r="AY316" s="15">
        <v>0</v>
      </c>
      <c r="AZ316" s="1"/>
    </row>
    <row r="317" spans="1:52">
      <c r="A317" s="19">
        <v>11</v>
      </c>
      <c r="B317" s="19">
        <v>11</v>
      </c>
      <c r="C317" s="20">
        <v>316</v>
      </c>
      <c r="D317" s="16">
        <v>0</v>
      </c>
      <c r="E317" s="16">
        <v>0</v>
      </c>
      <c r="F317" s="16">
        <v>4</v>
      </c>
      <c r="G317" s="16">
        <v>0</v>
      </c>
      <c r="H317" s="16">
        <v>2</v>
      </c>
      <c r="I317" s="16">
        <v>0</v>
      </c>
      <c r="J317" s="16">
        <v>0.5</v>
      </c>
      <c r="K317" s="16">
        <v>1.5</v>
      </c>
      <c r="L317" s="16">
        <v>0</v>
      </c>
      <c r="M317" s="16">
        <v>0</v>
      </c>
      <c r="N317" s="16">
        <v>0</v>
      </c>
      <c r="O317" s="16">
        <v>10</v>
      </c>
      <c r="P317" s="16">
        <v>0</v>
      </c>
      <c r="Q317" s="16">
        <v>0</v>
      </c>
      <c r="R317" s="16">
        <v>0</v>
      </c>
      <c r="S317" s="16">
        <v>2.3281361103</v>
      </c>
      <c r="T317" s="16">
        <v>0.1067850645</v>
      </c>
      <c r="U317" s="16">
        <v>2.13570129E-2</v>
      </c>
      <c r="V317" s="16">
        <v>1</v>
      </c>
      <c r="W317" s="16">
        <v>0</v>
      </c>
      <c r="X317" s="16">
        <v>20.5</v>
      </c>
      <c r="Y317" s="16">
        <v>0.64071038699999994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3.2</v>
      </c>
      <c r="AH317" s="16">
        <v>1.2</v>
      </c>
      <c r="AI317" s="16">
        <v>1.2</v>
      </c>
      <c r="AJ317" s="43">
        <v>0.6</v>
      </c>
      <c r="AK317" s="16">
        <v>0</v>
      </c>
      <c r="AL317" s="16">
        <v>0</v>
      </c>
      <c r="AM317" s="14">
        <v>0</v>
      </c>
      <c r="AN317" s="14">
        <v>0</v>
      </c>
      <c r="AO317" s="14">
        <v>1.6</v>
      </c>
      <c r="AP317" s="14">
        <v>0.3</v>
      </c>
      <c r="AQ317" s="14">
        <v>0</v>
      </c>
      <c r="AR317" s="14">
        <v>0</v>
      </c>
      <c r="AS317" s="14">
        <v>1.6</v>
      </c>
      <c r="AT317" s="14">
        <v>0</v>
      </c>
      <c r="AU317" s="14">
        <v>0</v>
      </c>
      <c r="AV317" s="14">
        <v>0</v>
      </c>
      <c r="AW317" s="14">
        <v>0</v>
      </c>
      <c r="AX317" s="14">
        <v>3.8</v>
      </c>
      <c r="AY317" s="15">
        <v>0</v>
      </c>
      <c r="AZ317" s="1"/>
    </row>
    <row r="318" spans="1:52">
      <c r="A318" s="19">
        <v>11</v>
      </c>
      <c r="B318" s="19">
        <v>12</v>
      </c>
      <c r="C318" s="20">
        <v>317</v>
      </c>
      <c r="D318" s="16">
        <v>0</v>
      </c>
      <c r="E318" s="16">
        <v>0</v>
      </c>
      <c r="F318" s="16">
        <v>0</v>
      </c>
      <c r="G318" s="16">
        <v>0</v>
      </c>
      <c r="H318" s="16">
        <v>9.5</v>
      </c>
      <c r="I318" s="16">
        <v>0</v>
      </c>
      <c r="J318" s="16">
        <v>0</v>
      </c>
      <c r="K318" s="16">
        <v>11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5.8052456590000006</v>
      </c>
      <c r="T318" s="16">
        <v>2.13570129E-2</v>
      </c>
      <c r="U318" s="16">
        <v>5.2218070618999999</v>
      </c>
      <c r="V318" s="16">
        <v>10</v>
      </c>
      <c r="W318" s="16">
        <v>0</v>
      </c>
      <c r="X318" s="16">
        <v>0</v>
      </c>
      <c r="Y318" s="16">
        <v>16.610495030399999</v>
      </c>
      <c r="Z318" s="16">
        <v>0</v>
      </c>
      <c r="AA318" s="16">
        <v>0</v>
      </c>
      <c r="AB318" s="16">
        <v>0</v>
      </c>
      <c r="AC318" s="16">
        <v>0</v>
      </c>
      <c r="AD318" s="16">
        <v>1.6</v>
      </c>
      <c r="AE318" s="16">
        <v>0</v>
      </c>
      <c r="AF318" s="16">
        <v>0</v>
      </c>
      <c r="AG318" s="16">
        <v>4.4000000000000004</v>
      </c>
      <c r="AH318" s="16">
        <v>0</v>
      </c>
      <c r="AI318" s="16">
        <v>2.2000000000000002</v>
      </c>
      <c r="AJ318" s="43">
        <v>2.7</v>
      </c>
      <c r="AK318" s="16">
        <v>0</v>
      </c>
      <c r="AL318" s="16">
        <v>0</v>
      </c>
      <c r="AM318" s="14">
        <v>0</v>
      </c>
      <c r="AN318" s="14">
        <v>0</v>
      </c>
      <c r="AO318" s="14">
        <v>0</v>
      </c>
      <c r="AP318" s="14">
        <v>0</v>
      </c>
      <c r="AQ318" s="14">
        <v>0</v>
      </c>
      <c r="AR318" s="14">
        <v>0</v>
      </c>
      <c r="AS318" s="14">
        <v>0</v>
      </c>
      <c r="AT318" s="14">
        <v>0</v>
      </c>
      <c r="AU318" s="14">
        <v>0</v>
      </c>
      <c r="AV318" s="14">
        <v>0</v>
      </c>
      <c r="AW318" s="14">
        <v>5</v>
      </c>
      <c r="AX318" s="14">
        <v>1.9</v>
      </c>
      <c r="AY318" s="15">
        <v>0</v>
      </c>
      <c r="AZ318" s="1"/>
    </row>
    <row r="319" spans="1:52">
      <c r="A319" s="19">
        <v>11</v>
      </c>
      <c r="B319" s="19">
        <v>13</v>
      </c>
      <c r="C319" s="20">
        <v>318</v>
      </c>
      <c r="D319" s="16">
        <v>0</v>
      </c>
      <c r="E319" s="16">
        <v>0</v>
      </c>
      <c r="F319" s="16">
        <v>0</v>
      </c>
      <c r="G319" s="16">
        <v>0</v>
      </c>
      <c r="H319" s="16">
        <v>9.5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5.3</v>
      </c>
      <c r="S319" s="16">
        <v>1.2096641685</v>
      </c>
      <c r="T319" s="16">
        <v>0</v>
      </c>
      <c r="U319" s="16">
        <v>1.4164742872</v>
      </c>
      <c r="V319" s="16">
        <v>7</v>
      </c>
      <c r="W319" s="16">
        <v>0</v>
      </c>
      <c r="X319" s="16">
        <v>32.9</v>
      </c>
      <c r="Y319" s="16">
        <v>12.559404737099998</v>
      </c>
      <c r="Z319" s="16">
        <v>0</v>
      </c>
      <c r="AA319" s="16">
        <v>15</v>
      </c>
      <c r="AB319" s="16">
        <v>0</v>
      </c>
      <c r="AC319" s="16">
        <v>0</v>
      </c>
      <c r="AD319" s="16">
        <v>1.2</v>
      </c>
      <c r="AE319" s="16">
        <v>0</v>
      </c>
      <c r="AF319" s="16">
        <v>7.8</v>
      </c>
      <c r="AG319" s="16">
        <v>5.2</v>
      </c>
      <c r="AH319" s="16">
        <v>19</v>
      </c>
      <c r="AI319" s="16">
        <v>0</v>
      </c>
      <c r="AJ319" s="43">
        <v>1.2</v>
      </c>
      <c r="AK319" s="16">
        <v>0</v>
      </c>
      <c r="AL319" s="16">
        <v>0</v>
      </c>
      <c r="AM319" s="14">
        <v>0</v>
      </c>
      <c r="AN319" s="14">
        <v>0</v>
      </c>
      <c r="AO319" s="14">
        <v>0</v>
      </c>
      <c r="AP319" s="14">
        <v>2</v>
      </c>
      <c r="AQ319" s="14">
        <v>3.4</v>
      </c>
      <c r="AR319" s="14">
        <v>4.4000000000000004</v>
      </c>
      <c r="AS319" s="14">
        <v>0</v>
      </c>
      <c r="AT319" s="14">
        <v>0</v>
      </c>
      <c r="AU319" s="14">
        <v>0</v>
      </c>
      <c r="AV319" s="14">
        <v>0</v>
      </c>
      <c r="AW319" s="14">
        <v>9.1999999999999993</v>
      </c>
      <c r="AX319" s="14">
        <v>1.8</v>
      </c>
      <c r="AY319" s="15">
        <v>0</v>
      </c>
      <c r="AZ319" s="1"/>
    </row>
    <row r="320" spans="1:52">
      <c r="A320" s="19">
        <v>11</v>
      </c>
      <c r="B320" s="19">
        <v>14</v>
      </c>
      <c r="C320" s="20">
        <v>319</v>
      </c>
      <c r="D320" s="16">
        <v>0</v>
      </c>
      <c r="E320" s="16">
        <v>0.1</v>
      </c>
      <c r="F320" s="16">
        <v>0</v>
      </c>
      <c r="G320" s="16">
        <v>0</v>
      </c>
      <c r="H320" s="16">
        <v>3</v>
      </c>
      <c r="I320" s="16">
        <v>0</v>
      </c>
      <c r="J320" s="16">
        <v>0</v>
      </c>
      <c r="K320" s="16">
        <v>1.5</v>
      </c>
      <c r="L320" s="16">
        <v>0</v>
      </c>
      <c r="M320" s="16">
        <v>1.6</v>
      </c>
      <c r="N320" s="16">
        <v>0</v>
      </c>
      <c r="O320" s="16">
        <v>0</v>
      </c>
      <c r="P320" s="16">
        <v>0</v>
      </c>
      <c r="Q320" s="16">
        <v>0</v>
      </c>
      <c r="R320" s="16">
        <v>15</v>
      </c>
      <c r="S320" s="16">
        <v>3.7850353900000001E-2</v>
      </c>
      <c r="T320" s="16">
        <v>0</v>
      </c>
      <c r="U320" s="16">
        <v>7.2535642487000001</v>
      </c>
      <c r="V320" s="16">
        <v>2.5</v>
      </c>
      <c r="W320" s="16">
        <v>0</v>
      </c>
      <c r="X320" s="16">
        <v>0</v>
      </c>
      <c r="Y320" s="16">
        <v>5.8802729478</v>
      </c>
      <c r="Z320" s="16">
        <v>0</v>
      </c>
      <c r="AA320" s="16">
        <v>0</v>
      </c>
      <c r="AB320" s="16">
        <v>0</v>
      </c>
      <c r="AC320" s="16">
        <v>0</v>
      </c>
      <c r="AD320" s="16">
        <v>10.199999999999999</v>
      </c>
      <c r="AE320" s="16">
        <v>0</v>
      </c>
      <c r="AF320" s="16">
        <v>6.4</v>
      </c>
      <c r="AG320" s="16">
        <v>1.6</v>
      </c>
      <c r="AH320" s="16">
        <v>0</v>
      </c>
      <c r="AI320" s="16">
        <v>0</v>
      </c>
      <c r="AJ320" s="43">
        <v>0</v>
      </c>
      <c r="AK320" s="16">
        <v>0</v>
      </c>
      <c r="AL320" s="16">
        <v>2.8</v>
      </c>
      <c r="AM320" s="14">
        <v>14.3</v>
      </c>
      <c r="AN320" s="14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  <c r="AT320" s="14">
        <v>0</v>
      </c>
      <c r="AU320" s="14">
        <v>0</v>
      </c>
      <c r="AV320" s="14">
        <v>0</v>
      </c>
      <c r="AW320" s="14">
        <v>7.5</v>
      </c>
      <c r="AX320" s="14">
        <v>0</v>
      </c>
      <c r="AY320" s="15">
        <v>0</v>
      </c>
      <c r="AZ320" s="1"/>
    </row>
    <row r="321" spans="1:52">
      <c r="A321" s="19">
        <v>11</v>
      </c>
      <c r="B321" s="19">
        <v>15</v>
      </c>
      <c r="C321" s="20">
        <v>320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2.2000000000000002</v>
      </c>
      <c r="N321" s="16">
        <v>0</v>
      </c>
      <c r="O321" s="16">
        <v>14.4</v>
      </c>
      <c r="P321" s="16">
        <v>0</v>
      </c>
      <c r="Q321" s="16">
        <v>0</v>
      </c>
      <c r="R321" s="16">
        <v>0</v>
      </c>
      <c r="S321" s="16">
        <v>1.897476092</v>
      </c>
      <c r="T321" s="16">
        <v>0</v>
      </c>
      <c r="U321" s="16">
        <v>1.4997020437000002</v>
      </c>
      <c r="V321" s="16">
        <v>0.3</v>
      </c>
      <c r="W321" s="16">
        <v>0</v>
      </c>
      <c r="X321" s="16">
        <v>53.1</v>
      </c>
      <c r="Y321" s="16">
        <v>5.4984082747</v>
      </c>
      <c r="Z321" s="16">
        <v>0.8</v>
      </c>
      <c r="AA321" s="16">
        <v>0</v>
      </c>
      <c r="AB321" s="16">
        <v>1.1000000000000001</v>
      </c>
      <c r="AC321" s="16">
        <v>0</v>
      </c>
      <c r="AD321" s="16">
        <v>3.1</v>
      </c>
      <c r="AE321" s="16">
        <v>0</v>
      </c>
      <c r="AF321" s="16">
        <v>7.1</v>
      </c>
      <c r="AG321" s="16">
        <v>0</v>
      </c>
      <c r="AH321" s="16">
        <v>0</v>
      </c>
      <c r="AI321" s="16">
        <v>0</v>
      </c>
      <c r="AJ321" s="43">
        <v>0</v>
      </c>
      <c r="AK321" s="16">
        <v>3.9</v>
      </c>
      <c r="AL321" s="16">
        <v>3.6</v>
      </c>
      <c r="AM321" s="14">
        <v>0</v>
      </c>
      <c r="AN321" s="14">
        <v>0</v>
      </c>
      <c r="AO321" s="14">
        <v>1.2</v>
      </c>
      <c r="AP321" s="14">
        <v>0.2</v>
      </c>
      <c r="AQ321" s="14">
        <v>0</v>
      </c>
      <c r="AR321" s="14">
        <v>0</v>
      </c>
      <c r="AS321" s="14">
        <v>9</v>
      </c>
      <c r="AT321" s="14">
        <v>0</v>
      </c>
      <c r="AU321" s="14">
        <v>7.5</v>
      </c>
      <c r="AV321" s="14">
        <v>2</v>
      </c>
      <c r="AW321" s="14">
        <v>12.8</v>
      </c>
      <c r="AX321" s="14">
        <v>0</v>
      </c>
      <c r="AY321" s="15">
        <v>0</v>
      </c>
      <c r="AZ321" s="1"/>
    </row>
    <row r="322" spans="1:52">
      <c r="A322" s="19">
        <v>11</v>
      </c>
      <c r="B322" s="19">
        <v>16</v>
      </c>
      <c r="C322" s="20">
        <v>321</v>
      </c>
      <c r="D322" s="16">
        <v>1</v>
      </c>
      <c r="E322" s="16">
        <v>14.5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2</v>
      </c>
      <c r="N322" s="16">
        <v>2.5</v>
      </c>
      <c r="O322" s="16">
        <v>0</v>
      </c>
      <c r="P322" s="16">
        <v>0</v>
      </c>
      <c r="Q322" s="16">
        <v>0</v>
      </c>
      <c r="R322" s="16">
        <v>0</v>
      </c>
      <c r="S322" s="16">
        <v>1.1633797770000001</v>
      </c>
      <c r="T322" s="16">
        <v>16.353004594999998</v>
      </c>
      <c r="U322" s="16">
        <v>0.40282189849999994</v>
      </c>
      <c r="V322" s="16">
        <v>19.100000000000001</v>
      </c>
      <c r="W322" s="16">
        <v>0</v>
      </c>
      <c r="X322" s="16">
        <v>0</v>
      </c>
      <c r="Y322" s="16">
        <v>22.364946689299998</v>
      </c>
      <c r="Z322" s="16">
        <v>0.3</v>
      </c>
      <c r="AA322" s="16">
        <v>0</v>
      </c>
      <c r="AB322" s="16">
        <v>0</v>
      </c>
      <c r="AC322" s="16">
        <v>0</v>
      </c>
      <c r="AD322" s="16">
        <v>0.1</v>
      </c>
      <c r="AE322" s="16">
        <v>0</v>
      </c>
      <c r="AF322" s="16">
        <v>6.8</v>
      </c>
      <c r="AG322" s="16">
        <v>0</v>
      </c>
      <c r="AH322" s="16">
        <v>0</v>
      </c>
      <c r="AI322" s="16">
        <v>1.8</v>
      </c>
      <c r="AJ322" s="43">
        <v>0</v>
      </c>
      <c r="AK322" s="16">
        <v>0</v>
      </c>
      <c r="AL322" s="16">
        <v>4.5999999999999996</v>
      </c>
      <c r="AM322" s="14">
        <v>0</v>
      </c>
      <c r="AN322" s="14">
        <v>0</v>
      </c>
      <c r="AO322" s="14">
        <v>0.9</v>
      </c>
      <c r="AP322" s="14">
        <v>31.8</v>
      </c>
      <c r="AQ322" s="14">
        <v>0</v>
      </c>
      <c r="AR322" s="14">
        <v>0.6</v>
      </c>
      <c r="AS322" s="14">
        <v>0</v>
      </c>
      <c r="AT322" s="14">
        <v>0</v>
      </c>
      <c r="AU322" s="14">
        <v>1.4</v>
      </c>
      <c r="AV322" s="14">
        <v>3.8</v>
      </c>
      <c r="AW322" s="14">
        <v>1.3</v>
      </c>
      <c r="AX322" s="14">
        <v>0</v>
      </c>
      <c r="AY322" s="15">
        <v>0</v>
      </c>
      <c r="AZ322" s="1"/>
    </row>
    <row r="323" spans="1:52">
      <c r="A323" s="19">
        <v>11</v>
      </c>
      <c r="B323" s="19">
        <v>17</v>
      </c>
      <c r="C323" s="20">
        <v>322</v>
      </c>
      <c r="D323" s="16">
        <v>0</v>
      </c>
      <c r="E323" s="16">
        <v>10</v>
      </c>
      <c r="F323" s="16">
        <v>0</v>
      </c>
      <c r="G323" s="16">
        <v>0</v>
      </c>
      <c r="H323" s="16">
        <v>1.5</v>
      </c>
      <c r="I323" s="16">
        <v>0</v>
      </c>
      <c r="J323" s="16">
        <v>6</v>
      </c>
      <c r="K323" s="16">
        <v>0</v>
      </c>
      <c r="L323" s="16">
        <v>0</v>
      </c>
      <c r="M323" s="16">
        <v>0</v>
      </c>
      <c r="N323" s="16">
        <v>0.2</v>
      </c>
      <c r="O323" s="16">
        <v>15</v>
      </c>
      <c r="P323" s="16">
        <v>0</v>
      </c>
      <c r="Q323" s="16">
        <v>0</v>
      </c>
      <c r="R323" s="16">
        <v>0</v>
      </c>
      <c r="S323" s="16">
        <v>0</v>
      </c>
      <c r="T323" s="16">
        <v>0.12812301100000001</v>
      </c>
      <c r="U323" s="16">
        <v>0</v>
      </c>
      <c r="V323" s="16">
        <v>21</v>
      </c>
      <c r="W323" s="16">
        <v>0</v>
      </c>
      <c r="X323" s="16">
        <v>35.200000000000003</v>
      </c>
      <c r="Y323" s="16">
        <v>8.0665503092000002</v>
      </c>
      <c r="Z323" s="16">
        <v>0</v>
      </c>
      <c r="AA323" s="16">
        <v>1.2</v>
      </c>
      <c r="AB323" s="16">
        <v>0</v>
      </c>
      <c r="AC323" s="16">
        <v>4.5999999999999996</v>
      </c>
      <c r="AD323" s="16">
        <v>10.6</v>
      </c>
      <c r="AE323" s="16">
        <v>0</v>
      </c>
      <c r="AF323" s="16">
        <v>6.7</v>
      </c>
      <c r="AG323" s="16">
        <v>0</v>
      </c>
      <c r="AH323" s="16">
        <v>0</v>
      </c>
      <c r="AI323" s="16">
        <v>0</v>
      </c>
      <c r="AJ323" s="43">
        <v>2.2000000000000002</v>
      </c>
      <c r="AK323" s="16">
        <v>0</v>
      </c>
      <c r="AL323" s="16">
        <v>8</v>
      </c>
      <c r="AM323" s="14">
        <v>0</v>
      </c>
      <c r="AN323" s="14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4.2</v>
      </c>
      <c r="AT323" s="14">
        <v>0</v>
      </c>
      <c r="AU323" s="14">
        <v>10.6</v>
      </c>
      <c r="AV323" s="14">
        <v>0</v>
      </c>
      <c r="AW323" s="14">
        <v>6.2</v>
      </c>
      <c r="AX323" s="14">
        <v>0</v>
      </c>
      <c r="AY323" s="15">
        <v>0</v>
      </c>
      <c r="AZ323" s="1"/>
    </row>
    <row r="324" spans="1:52">
      <c r="A324" s="19">
        <v>11</v>
      </c>
      <c r="B324" s="19">
        <v>18</v>
      </c>
      <c r="C324" s="20">
        <v>323</v>
      </c>
      <c r="D324" s="16">
        <v>1.5</v>
      </c>
      <c r="E324" s="16">
        <v>6.5</v>
      </c>
      <c r="F324" s="16">
        <v>0</v>
      </c>
      <c r="G324" s="16">
        <v>0</v>
      </c>
      <c r="H324" s="16">
        <v>3</v>
      </c>
      <c r="I324" s="16">
        <v>0</v>
      </c>
      <c r="J324" s="16">
        <v>1</v>
      </c>
      <c r="K324" s="16">
        <v>0</v>
      </c>
      <c r="L324" s="16">
        <v>1.8</v>
      </c>
      <c r="M324" s="16">
        <v>0</v>
      </c>
      <c r="N324" s="16">
        <v>0</v>
      </c>
      <c r="O324" s="16">
        <v>5.9</v>
      </c>
      <c r="P324" s="16">
        <v>0</v>
      </c>
      <c r="Q324" s="16">
        <v>0</v>
      </c>
      <c r="R324" s="16">
        <v>1</v>
      </c>
      <c r="S324" s="16">
        <v>0</v>
      </c>
      <c r="T324" s="16">
        <v>0.346360161</v>
      </c>
      <c r="U324" s="16">
        <v>0</v>
      </c>
      <c r="V324" s="16">
        <v>5.5</v>
      </c>
      <c r="W324" s="16">
        <v>0</v>
      </c>
      <c r="X324" s="16">
        <v>55.5</v>
      </c>
      <c r="Y324" s="16">
        <v>9.2129747691999988</v>
      </c>
      <c r="Z324" s="16">
        <v>0</v>
      </c>
      <c r="AA324" s="16">
        <v>0</v>
      </c>
      <c r="AB324" s="16">
        <v>0</v>
      </c>
      <c r="AC324" s="16">
        <v>5.4</v>
      </c>
      <c r="AD324" s="16">
        <v>0</v>
      </c>
      <c r="AE324" s="16">
        <v>0</v>
      </c>
      <c r="AF324" s="16">
        <v>4.5999999999999996</v>
      </c>
      <c r="AG324" s="16">
        <v>1.8</v>
      </c>
      <c r="AH324" s="16">
        <v>1</v>
      </c>
      <c r="AI324" s="16">
        <v>4.9000000000000004</v>
      </c>
      <c r="AJ324" s="43">
        <v>9.8000000000000007</v>
      </c>
      <c r="AK324" s="16">
        <v>4.4000000000000004</v>
      </c>
      <c r="AL324" s="16">
        <v>9</v>
      </c>
      <c r="AM324" s="14">
        <v>0</v>
      </c>
      <c r="AN324" s="14">
        <v>0</v>
      </c>
      <c r="AO324" s="14">
        <v>0</v>
      </c>
      <c r="AP324" s="14">
        <v>0.3</v>
      </c>
      <c r="AQ324" s="14">
        <v>0</v>
      </c>
      <c r="AR324" s="14">
        <v>0</v>
      </c>
      <c r="AS324" s="14">
        <v>0.8</v>
      </c>
      <c r="AT324" s="14">
        <v>0</v>
      </c>
      <c r="AU324" s="14">
        <v>0.1</v>
      </c>
      <c r="AV324" s="14">
        <v>0.2</v>
      </c>
      <c r="AW324" s="14">
        <v>0.6</v>
      </c>
      <c r="AX324" s="14">
        <v>0</v>
      </c>
      <c r="AY324" s="15">
        <v>0</v>
      </c>
      <c r="AZ324" s="1"/>
    </row>
    <row r="325" spans="1:52">
      <c r="A325" s="19">
        <v>11</v>
      </c>
      <c r="B325" s="19">
        <v>19</v>
      </c>
      <c r="C325" s="20">
        <v>324</v>
      </c>
      <c r="D325" s="16">
        <v>0</v>
      </c>
      <c r="E325" s="16">
        <v>0</v>
      </c>
      <c r="F325" s="16">
        <v>1.5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4.5</v>
      </c>
      <c r="N325" s="16">
        <v>0.8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0.84857952700000006</v>
      </c>
      <c r="U325" s="16">
        <v>2.8696130360000001</v>
      </c>
      <c r="V325" s="16">
        <v>4.5</v>
      </c>
      <c r="W325" s="16">
        <v>0</v>
      </c>
      <c r="X325" s="16">
        <v>0</v>
      </c>
      <c r="Y325" s="16">
        <v>3.7920546303999996</v>
      </c>
      <c r="Z325" s="16">
        <v>0.9</v>
      </c>
      <c r="AA325" s="16">
        <v>0</v>
      </c>
      <c r="AB325" s="16">
        <v>0</v>
      </c>
      <c r="AC325" s="16">
        <v>0.9</v>
      </c>
      <c r="AD325" s="16">
        <v>3.6</v>
      </c>
      <c r="AE325" s="16">
        <v>0</v>
      </c>
      <c r="AF325" s="16">
        <v>0.3</v>
      </c>
      <c r="AG325" s="16">
        <v>1.5</v>
      </c>
      <c r="AH325" s="16">
        <v>0</v>
      </c>
      <c r="AI325" s="16">
        <v>16</v>
      </c>
      <c r="AJ325" s="43">
        <v>1.5</v>
      </c>
      <c r="AK325" s="16">
        <v>0</v>
      </c>
      <c r="AL325" s="16">
        <v>4.9000000000000004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3.4</v>
      </c>
      <c r="AS325" s="14">
        <v>0</v>
      </c>
      <c r="AT325" s="14">
        <v>5.7</v>
      </c>
      <c r="AU325" s="14">
        <v>0</v>
      </c>
      <c r="AV325" s="14">
        <v>6.8</v>
      </c>
      <c r="AW325" s="14">
        <v>0.2</v>
      </c>
      <c r="AX325" s="14">
        <v>0</v>
      </c>
      <c r="AY325" s="15">
        <v>0</v>
      </c>
      <c r="AZ325" s="1"/>
    </row>
    <row r="326" spans="1:52">
      <c r="A326" s="19">
        <v>11</v>
      </c>
      <c r="B326" s="19">
        <v>20</v>
      </c>
      <c r="C326" s="20">
        <v>325</v>
      </c>
      <c r="D326" s="16">
        <v>0</v>
      </c>
      <c r="E326" s="16">
        <v>0</v>
      </c>
      <c r="F326" s="16">
        <v>2.5</v>
      </c>
      <c r="G326" s="16">
        <v>4</v>
      </c>
      <c r="H326" s="16">
        <v>1</v>
      </c>
      <c r="I326" s="16">
        <v>0.1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9.4</v>
      </c>
      <c r="P326" s="16">
        <v>0</v>
      </c>
      <c r="Q326" s="16">
        <v>0</v>
      </c>
      <c r="R326" s="16">
        <v>0</v>
      </c>
      <c r="S326" s="16">
        <v>0</v>
      </c>
      <c r="T326" s="16">
        <v>0.23090677399999998</v>
      </c>
      <c r="U326" s="16">
        <v>2.13570129E-2</v>
      </c>
      <c r="V326" s="16">
        <v>33.799999999999997</v>
      </c>
      <c r="W326" s="16">
        <v>0</v>
      </c>
      <c r="X326" s="16">
        <v>12.6</v>
      </c>
      <c r="Y326" s="16">
        <v>2.1714145349000002</v>
      </c>
      <c r="Z326" s="16">
        <v>0.5</v>
      </c>
      <c r="AA326" s="16">
        <v>0</v>
      </c>
      <c r="AB326" s="16">
        <v>0</v>
      </c>
      <c r="AC326" s="16">
        <v>0</v>
      </c>
      <c r="AD326" s="16">
        <v>0</v>
      </c>
      <c r="AE326" s="16">
        <v>8.6</v>
      </c>
      <c r="AF326" s="16">
        <v>0.4</v>
      </c>
      <c r="AG326" s="16">
        <v>1.2</v>
      </c>
      <c r="AH326" s="16">
        <v>0</v>
      </c>
      <c r="AI326" s="16">
        <v>16.2</v>
      </c>
      <c r="AJ326" s="43">
        <v>0</v>
      </c>
      <c r="AK326" s="16">
        <v>0</v>
      </c>
      <c r="AL326" s="16">
        <v>1.3</v>
      </c>
      <c r="AM326" s="14">
        <v>0</v>
      </c>
      <c r="AN326" s="14">
        <v>0</v>
      </c>
      <c r="AO326" s="14">
        <v>0</v>
      </c>
      <c r="AP326" s="14">
        <v>1.6</v>
      </c>
      <c r="AQ326" s="14">
        <v>0</v>
      </c>
      <c r="AR326" s="14">
        <v>0</v>
      </c>
      <c r="AS326" s="14">
        <v>0.1</v>
      </c>
      <c r="AT326" s="14">
        <v>0</v>
      </c>
      <c r="AU326" s="14">
        <v>32.9</v>
      </c>
      <c r="AV326" s="14">
        <v>0</v>
      </c>
      <c r="AW326" s="14">
        <v>3.4</v>
      </c>
      <c r="AX326" s="14">
        <v>0</v>
      </c>
      <c r="AY326" s="15">
        <v>0</v>
      </c>
      <c r="AZ326" s="1"/>
    </row>
    <row r="327" spans="1:52">
      <c r="A327" s="19">
        <v>11</v>
      </c>
      <c r="B327" s="19">
        <v>21</v>
      </c>
      <c r="C327" s="20">
        <v>326</v>
      </c>
      <c r="D327" s="16">
        <v>0</v>
      </c>
      <c r="E327" s="16">
        <v>0</v>
      </c>
      <c r="F327" s="16">
        <v>10</v>
      </c>
      <c r="G327" s="16">
        <v>0</v>
      </c>
      <c r="H327" s="16">
        <v>0.1</v>
      </c>
      <c r="I327" s="16">
        <v>0</v>
      </c>
      <c r="J327" s="16">
        <v>0</v>
      </c>
      <c r="K327" s="16">
        <v>0</v>
      </c>
      <c r="L327" s="16">
        <v>5.9</v>
      </c>
      <c r="M327" s="16">
        <v>0</v>
      </c>
      <c r="N327" s="16">
        <v>1.5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3.5025501155999996</v>
      </c>
      <c r="U327" s="16">
        <v>0</v>
      </c>
      <c r="V327" s="16">
        <v>6.6</v>
      </c>
      <c r="W327" s="16">
        <v>0.5</v>
      </c>
      <c r="X327" s="16">
        <v>0</v>
      </c>
      <c r="Y327" s="16">
        <v>18.8837982051</v>
      </c>
      <c r="Z327" s="16">
        <v>2.2999999999999998</v>
      </c>
      <c r="AA327" s="16">
        <v>1.7</v>
      </c>
      <c r="AB327" s="16">
        <v>0</v>
      </c>
      <c r="AC327" s="16">
        <v>0</v>
      </c>
      <c r="AD327" s="16">
        <v>0</v>
      </c>
      <c r="AE327" s="16">
        <v>0</v>
      </c>
      <c r="AF327" s="16">
        <v>6.8</v>
      </c>
      <c r="AG327" s="16">
        <v>0.4</v>
      </c>
      <c r="AH327" s="16">
        <v>2.4</v>
      </c>
      <c r="AI327" s="16">
        <v>6.4</v>
      </c>
      <c r="AJ327" s="43">
        <v>0</v>
      </c>
      <c r="AK327" s="16">
        <v>6</v>
      </c>
      <c r="AL327" s="16">
        <v>4</v>
      </c>
      <c r="AM327" s="14">
        <v>0</v>
      </c>
      <c r="AN327" s="14">
        <v>0</v>
      </c>
      <c r="AO327" s="14">
        <v>0</v>
      </c>
      <c r="AP327" s="14">
        <v>6.2</v>
      </c>
      <c r="AQ327" s="14">
        <v>0</v>
      </c>
      <c r="AR327" s="14">
        <v>0.3</v>
      </c>
      <c r="AS327" s="14">
        <v>19</v>
      </c>
      <c r="AT327" s="14">
        <v>0</v>
      </c>
      <c r="AU327" s="14">
        <v>3.1</v>
      </c>
      <c r="AV327" s="14">
        <v>14.9</v>
      </c>
      <c r="AW327" s="14">
        <v>5.6</v>
      </c>
      <c r="AX327" s="14">
        <v>0</v>
      </c>
      <c r="AY327" s="15">
        <v>0</v>
      </c>
      <c r="AZ327" s="1"/>
    </row>
    <row r="328" spans="1:52">
      <c r="A328" s="19">
        <v>11</v>
      </c>
      <c r="B328" s="19">
        <v>22</v>
      </c>
      <c r="C328" s="20">
        <v>327</v>
      </c>
      <c r="D328" s="16">
        <v>0</v>
      </c>
      <c r="E328" s="16">
        <v>0</v>
      </c>
      <c r="F328" s="16">
        <v>4</v>
      </c>
      <c r="G328" s="16">
        <v>0</v>
      </c>
      <c r="H328" s="16">
        <v>7.2</v>
      </c>
      <c r="I328" s="16">
        <v>16.5</v>
      </c>
      <c r="J328" s="16">
        <v>0</v>
      </c>
      <c r="K328" s="16">
        <v>0</v>
      </c>
      <c r="L328" s="16">
        <v>1.2</v>
      </c>
      <c r="M328" s="16">
        <v>2.5</v>
      </c>
      <c r="N328" s="16">
        <v>1.2</v>
      </c>
      <c r="O328" s="16">
        <v>0</v>
      </c>
      <c r="P328" s="16">
        <v>0</v>
      </c>
      <c r="Q328" s="16">
        <v>0</v>
      </c>
      <c r="R328" s="16">
        <v>8.8000000000000007</v>
      </c>
      <c r="S328" s="16">
        <v>0.44273309579999998</v>
      </c>
      <c r="T328" s="16">
        <v>1.8259799304</v>
      </c>
      <c r="U328" s="16">
        <v>0</v>
      </c>
      <c r="V328" s="16">
        <v>4</v>
      </c>
      <c r="W328" s="16">
        <v>0</v>
      </c>
      <c r="X328" s="16">
        <v>80.900000000000006</v>
      </c>
      <c r="Y328" s="16">
        <v>3.2068232251999995</v>
      </c>
      <c r="Z328" s="16">
        <v>2.8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8.1999999999999993</v>
      </c>
      <c r="AG328" s="16">
        <v>3.7</v>
      </c>
      <c r="AH328" s="16">
        <v>20.3</v>
      </c>
      <c r="AI328" s="16">
        <v>6.2</v>
      </c>
      <c r="AJ328" s="43">
        <v>0</v>
      </c>
      <c r="AK328" s="16">
        <v>17.2</v>
      </c>
      <c r="AL328" s="16">
        <v>1.9</v>
      </c>
      <c r="AM328" s="14">
        <v>2.5</v>
      </c>
      <c r="AN328" s="14">
        <v>0</v>
      </c>
      <c r="AO328" s="14">
        <v>0</v>
      </c>
      <c r="AP328" s="14">
        <v>10.7</v>
      </c>
      <c r="AQ328" s="14">
        <v>0</v>
      </c>
      <c r="AR328" s="14">
        <v>0</v>
      </c>
      <c r="AS328" s="14">
        <v>1.6</v>
      </c>
      <c r="AT328" s="14">
        <v>1.5</v>
      </c>
      <c r="AU328" s="14">
        <v>13</v>
      </c>
      <c r="AV328" s="14">
        <v>4.7</v>
      </c>
      <c r="AW328" s="14">
        <v>1.7</v>
      </c>
      <c r="AX328" s="14">
        <v>0</v>
      </c>
      <c r="AY328" s="15">
        <v>0</v>
      </c>
      <c r="AZ328" s="1"/>
    </row>
    <row r="329" spans="1:52">
      <c r="A329" s="19">
        <v>11</v>
      </c>
      <c r="B329" s="19">
        <v>23</v>
      </c>
      <c r="C329" s="20">
        <v>328</v>
      </c>
      <c r="D329" s="16">
        <v>0.1</v>
      </c>
      <c r="E329" s="16">
        <v>0</v>
      </c>
      <c r="F329" s="16">
        <v>0</v>
      </c>
      <c r="G329" s="16">
        <v>4</v>
      </c>
      <c r="H329" s="16">
        <v>14</v>
      </c>
      <c r="I329" s="16">
        <v>13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5.5</v>
      </c>
      <c r="S329" s="16">
        <v>3.9768169633999997</v>
      </c>
      <c r="T329" s="16">
        <v>4.7723967070999986</v>
      </c>
      <c r="U329" s="16">
        <v>3.4333669348999996</v>
      </c>
      <c r="V329" s="16">
        <v>0.3</v>
      </c>
      <c r="W329" s="16">
        <v>0</v>
      </c>
      <c r="X329" s="16">
        <v>42</v>
      </c>
      <c r="Y329" s="16">
        <v>1.7696511588999999</v>
      </c>
      <c r="Z329" s="16">
        <v>4.2</v>
      </c>
      <c r="AA329" s="16">
        <v>0.4</v>
      </c>
      <c r="AB329" s="16">
        <v>0.5</v>
      </c>
      <c r="AC329" s="16">
        <v>0</v>
      </c>
      <c r="AD329" s="16">
        <v>0</v>
      </c>
      <c r="AE329" s="16">
        <v>0</v>
      </c>
      <c r="AF329" s="16">
        <v>0.8</v>
      </c>
      <c r="AG329" s="16">
        <v>0</v>
      </c>
      <c r="AH329" s="16">
        <v>0</v>
      </c>
      <c r="AI329" s="16">
        <v>0</v>
      </c>
      <c r="AJ329" s="43">
        <v>1</v>
      </c>
      <c r="AK329" s="16">
        <v>5.9</v>
      </c>
      <c r="AL329" s="16">
        <v>0</v>
      </c>
      <c r="AM329" s="14">
        <v>0</v>
      </c>
      <c r="AN329" s="14">
        <v>1</v>
      </c>
      <c r="AO329" s="14">
        <v>0</v>
      </c>
      <c r="AP329" s="14">
        <v>1</v>
      </c>
      <c r="AQ329" s="14">
        <v>0</v>
      </c>
      <c r="AR329" s="14">
        <v>0</v>
      </c>
      <c r="AS329" s="14">
        <v>0</v>
      </c>
      <c r="AT329" s="14">
        <v>0</v>
      </c>
      <c r="AU329" s="14">
        <v>0</v>
      </c>
      <c r="AV329" s="14">
        <v>0</v>
      </c>
      <c r="AW329" s="14">
        <v>0</v>
      </c>
      <c r="AX329" s="14">
        <v>0</v>
      </c>
      <c r="AY329" s="15">
        <v>0</v>
      </c>
      <c r="AZ329" s="1"/>
    </row>
    <row r="330" spans="1:52">
      <c r="A330" s="19">
        <v>11</v>
      </c>
      <c r="B330" s="19">
        <v>24</v>
      </c>
      <c r="C330" s="20">
        <v>329</v>
      </c>
      <c r="D330" s="16">
        <v>0.1</v>
      </c>
      <c r="E330" s="16">
        <v>0</v>
      </c>
      <c r="F330" s="16">
        <v>2</v>
      </c>
      <c r="G330" s="16">
        <v>0</v>
      </c>
      <c r="H330" s="16">
        <v>2.5</v>
      </c>
      <c r="I330" s="16">
        <v>4</v>
      </c>
      <c r="J330" s="16">
        <v>0</v>
      </c>
      <c r="K330" s="16">
        <v>2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2.4</v>
      </c>
      <c r="R330" s="16">
        <v>1.2</v>
      </c>
      <c r="S330" s="16">
        <v>2.8991126024000002</v>
      </c>
      <c r="T330" s="16">
        <v>1.8546607472999999</v>
      </c>
      <c r="U330" s="16">
        <v>14.8709890934</v>
      </c>
      <c r="V330" s="16">
        <v>15.5</v>
      </c>
      <c r="W330" s="16">
        <v>0.3</v>
      </c>
      <c r="X330" s="16">
        <v>1.2</v>
      </c>
      <c r="Y330" s="16">
        <v>0</v>
      </c>
      <c r="Z330" s="16">
        <v>0</v>
      </c>
      <c r="AA330" s="16">
        <v>0</v>
      </c>
      <c r="AB330" s="16">
        <v>0.5</v>
      </c>
      <c r="AC330" s="16">
        <v>0.4</v>
      </c>
      <c r="AD330" s="16">
        <v>0</v>
      </c>
      <c r="AE330" s="16">
        <v>0</v>
      </c>
      <c r="AF330" s="16">
        <v>0.3</v>
      </c>
      <c r="AG330" s="16">
        <v>1.5</v>
      </c>
      <c r="AH330" s="16">
        <v>0</v>
      </c>
      <c r="AI330" s="16">
        <v>0</v>
      </c>
      <c r="AJ330" s="43">
        <v>6.3</v>
      </c>
      <c r="AK330" s="16">
        <v>0.1</v>
      </c>
      <c r="AL330" s="16">
        <v>0</v>
      </c>
      <c r="AM330" s="14">
        <v>0</v>
      </c>
      <c r="AN330" s="14">
        <v>6</v>
      </c>
      <c r="AO330" s="14">
        <v>0</v>
      </c>
      <c r="AP330" s="14">
        <v>6.2</v>
      </c>
      <c r="AQ330" s="14">
        <v>12.8</v>
      </c>
      <c r="AR330" s="14">
        <v>0</v>
      </c>
      <c r="AS330" s="14">
        <v>0.1</v>
      </c>
      <c r="AT330" s="14">
        <v>0</v>
      </c>
      <c r="AU330" s="14">
        <v>0</v>
      </c>
      <c r="AV330" s="14">
        <v>0</v>
      </c>
      <c r="AW330" s="14">
        <v>1</v>
      </c>
      <c r="AX330" s="14">
        <v>8</v>
      </c>
      <c r="AY330" s="15">
        <v>0</v>
      </c>
      <c r="AZ330" s="1"/>
    </row>
    <row r="331" spans="1:52">
      <c r="A331" s="19">
        <v>11</v>
      </c>
      <c r="B331" s="19">
        <v>25</v>
      </c>
      <c r="C331" s="20">
        <v>330</v>
      </c>
      <c r="D331" s="16">
        <v>3</v>
      </c>
      <c r="E331" s="16">
        <v>0</v>
      </c>
      <c r="F331" s="16">
        <v>4</v>
      </c>
      <c r="G331" s="16">
        <v>0</v>
      </c>
      <c r="H331" s="16">
        <v>0</v>
      </c>
      <c r="I331" s="16">
        <v>6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8.5</v>
      </c>
      <c r="P331" s="16">
        <v>0</v>
      </c>
      <c r="Q331" s="16">
        <v>11</v>
      </c>
      <c r="R331" s="16">
        <v>13</v>
      </c>
      <c r="S331" s="16">
        <v>8.3506659900000002E-2</v>
      </c>
      <c r="T331" s="16">
        <v>2.13570129E-2</v>
      </c>
      <c r="U331" s="16">
        <v>1.1978187821000001</v>
      </c>
      <c r="V331" s="16">
        <v>6.5</v>
      </c>
      <c r="W331" s="16">
        <v>14.5</v>
      </c>
      <c r="X331" s="16">
        <v>44.5</v>
      </c>
      <c r="Y331" s="16">
        <v>0.87563752889999991</v>
      </c>
      <c r="Z331" s="16">
        <v>0</v>
      </c>
      <c r="AA331" s="16">
        <v>29.2</v>
      </c>
      <c r="AB331" s="16">
        <v>0</v>
      </c>
      <c r="AC331" s="16">
        <v>1.6</v>
      </c>
      <c r="AD331" s="16">
        <v>0</v>
      </c>
      <c r="AE331" s="16">
        <v>4.2</v>
      </c>
      <c r="AF331" s="16">
        <v>4.2</v>
      </c>
      <c r="AG331" s="16">
        <v>1.5</v>
      </c>
      <c r="AH331" s="16">
        <v>0</v>
      </c>
      <c r="AI331" s="16">
        <v>0</v>
      </c>
      <c r="AJ331" s="43">
        <v>0.1</v>
      </c>
      <c r="AK331" s="16">
        <v>0</v>
      </c>
      <c r="AL331" s="16">
        <v>6.5</v>
      </c>
      <c r="AM331" s="14">
        <v>0</v>
      </c>
      <c r="AN331" s="14">
        <v>0.1</v>
      </c>
      <c r="AO331" s="14">
        <v>0</v>
      </c>
      <c r="AP331" s="14">
        <v>0.2</v>
      </c>
      <c r="AQ331" s="14">
        <v>0</v>
      </c>
      <c r="AR331" s="14">
        <v>0</v>
      </c>
      <c r="AS331" s="14">
        <v>1</v>
      </c>
      <c r="AT331" s="14">
        <v>11.3</v>
      </c>
      <c r="AU331" s="14">
        <v>0</v>
      </c>
      <c r="AV331" s="14">
        <v>1.6</v>
      </c>
      <c r="AW331" s="14">
        <v>0.9</v>
      </c>
      <c r="AX331" s="14">
        <v>0</v>
      </c>
      <c r="AY331" s="15">
        <v>0</v>
      </c>
      <c r="AZ331" s="1"/>
    </row>
    <row r="332" spans="1:52">
      <c r="A332" s="19">
        <v>11</v>
      </c>
      <c r="B332" s="19">
        <v>26</v>
      </c>
      <c r="C332" s="20">
        <v>331</v>
      </c>
      <c r="D332" s="16">
        <v>12.5</v>
      </c>
      <c r="E332" s="16">
        <v>0</v>
      </c>
      <c r="F332" s="16">
        <v>0.1</v>
      </c>
      <c r="G332" s="16">
        <v>0</v>
      </c>
      <c r="H332" s="16">
        <v>3</v>
      </c>
      <c r="I332" s="16">
        <v>3.8</v>
      </c>
      <c r="J332" s="16">
        <v>0</v>
      </c>
      <c r="K332" s="16">
        <v>3.5</v>
      </c>
      <c r="L332" s="16">
        <v>0</v>
      </c>
      <c r="M332" s="16">
        <v>2.5</v>
      </c>
      <c r="N332" s="16">
        <v>1.5</v>
      </c>
      <c r="O332" s="16">
        <v>10.199999999999999</v>
      </c>
      <c r="P332" s="16">
        <v>0</v>
      </c>
      <c r="Q332" s="16">
        <v>16</v>
      </c>
      <c r="R332" s="16">
        <v>2.5</v>
      </c>
      <c r="S332" s="16">
        <v>8.3506659900000002E-2</v>
      </c>
      <c r="T332" s="16">
        <v>0</v>
      </c>
      <c r="U332" s="16">
        <v>7.0837035899999998E-2</v>
      </c>
      <c r="V332" s="16">
        <v>1.2</v>
      </c>
      <c r="W332" s="16">
        <v>5.6</v>
      </c>
      <c r="X332" s="16">
        <v>2.5</v>
      </c>
      <c r="Y332" s="16">
        <v>1.0037796063</v>
      </c>
      <c r="Z332" s="16">
        <v>0</v>
      </c>
      <c r="AA332" s="16">
        <v>0.3</v>
      </c>
      <c r="AB332" s="16">
        <v>0</v>
      </c>
      <c r="AC332" s="16">
        <v>0</v>
      </c>
      <c r="AD332" s="16">
        <v>0</v>
      </c>
      <c r="AE332" s="16">
        <v>0.5</v>
      </c>
      <c r="AF332" s="16">
        <v>0.2</v>
      </c>
      <c r="AG332" s="16">
        <v>0</v>
      </c>
      <c r="AH332" s="16">
        <v>0</v>
      </c>
      <c r="AI332" s="16">
        <v>0</v>
      </c>
      <c r="AJ332" s="43">
        <v>0.4</v>
      </c>
      <c r="AK332" s="16">
        <v>0</v>
      </c>
      <c r="AL332" s="16">
        <v>0.1</v>
      </c>
      <c r="AM332" s="14">
        <v>0</v>
      </c>
      <c r="AN332" s="14">
        <v>0</v>
      </c>
      <c r="AO332" s="14">
        <v>0.5</v>
      </c>
      <c r="AP332" s="14">
        <v>17</v>
      </c>
      <c r="AQ332" s="14">
        <v>0</v>
      </c>
      <c r="AR332" s="14">
        <v>0</v>
      </c>
      <c r="AS332" s="14">
        <v>0</v>
      </c>
      <c r="AT332" s="14">
        <v>2.7</v>
      </c>
      <c r="AU332" s="14">
        <v>0</v>
      </c>
      <c r="AV332" s="14">
        <v>0</v>
      </c>
      <c r="AW332" s="14">
        <v>0</v>
      </c>
      <c r="AX332" s="14">
        <v>7</v>
      </c>
      <c r="AY332" s="15">
        <v>0</v>
      </c>
      <c r="AZ332" s="1"/>
    </row>
    <row r="333" spans="1:52">
      <c r="A333" s="19">
        <v>11</v>
      </c>
      <c r="B333" s="19">
        <v>27</v>
      </c>
      <c r="C333" s="20">
        <v>332</v>
      </c>
      <c r="D333" s="16">
        <v>0.1</v>
      </c>
      <c r="E333" s="16">
        <v>0</v>
      </c>
      <c r="F333" s="16">
        <v>0</v>
      </c>
      <c r="G333" s="16">
        <v>0</v>
      </c>
      <c r="H333" s="16">
        <v>0</v>
      </c>
      <c r="I333" s="16">
        <v>3.5</v>
      </c>
      <c r="J333" s="16">
        <v>0.8</v>
      </c>
      <c r="K333" s="16">
        <v>0.1</v>
      </c>
      <c r="L333" s="16">
        <v>0</v>
      </c>
      <c r="M333" s="16">
        <v>20.399999999999999</v>
      </c>
      <c r="N333" s="16">
        <v>0</v>
      </c>
      <c r="O333" s="16">
        <v>0</v>
      </c>
      <c r="P333" s="16">
        <v>0.1</v>
      </c>
      <c r="Q333" s="16">
        <v>5.4</v>
      </c>
      <c r="R333" s="16">
        <v>12.7</v>
      </c>
      <c r="S333" s="16">
        <v>0</v>
      </c>
      <c r="T333" s="16">
        <v>3.2986682000000003E-2</v>
      </c>
      <c r="U333" s="16">
        <v>0.85742543399999993</v>
      </c>
      <c r="V333" s="16">
        <v>6.7</v>
      </c>
      <c r="W333" s="16">
        <v>0</v>
      </c>
      <c r="X333" s="16">
        <v>12.7</v>
      </c>
      <c r="Y333" s="16">
        <v>9.3452308338999988</v>
      </c>
      <c r="Z333" s="16">
        <v>0</v>
      </c>
      <c r="AA333" s="16">
        <v>5.2</v>
      </c>
      <c r="AB333" s="16">
        <v>0.4</v>
      </c>
      <c r="AC333" s="16">
        <v>8</v>
      </c>
      <c r="AD333" s="16">
        <v>11.2</v>
      </c>
      <c r="AE333" s="16">
        <v>5.3</v>
      </c>
      <c r="AF333" s="16">
        <v>0</v>
      </c>
      <c r="AG333" s="16">
        <v>0</v>
      </c>
      <c r="AH333" s="16">
        <v>0</v>
      </c>
      <c r="AI333" s="16">
        <v>0</v>
      </c>
      <c r="AJ333" s="43">
        <v>0</v>
      </c>
      <c r="AK333" s="16">
        <v>0</v>
      </c>
      <c r="AL333" s="16">
        <v>1</v>
      </c>
      <c r="AM333" s="14">
        <v>0.5</v>
      </c>
      <c r="AN333" s="14">
        <v>0</v>
      </c>
      <c r="AO333" s="14">
        <v>1</v>
      </c>
      <c r="AP333" s="14">
        <v>0</v>
      </c>
      <c r="AQ333" s="14">
        <v>3.6</v>
      </c>
      <c r="AR333" s="14">
        <v>0</v>
      </c>
      <c r="AS333" s="14">
        <v>0.1</v>
      </c>
      <c r="AT333" s="14">
        <v>0</v>
      </c>
      <c r="AU333" s="14">
        <v>0</v>
      </c>
      <c r="AV333" s="14">
        <v>0</v>
      </c>
      <c r="AW333" s="14">
        <v>3</v>
      </c>
      <c r="AX333" s="14">
        <v>0</v>
      </c>
      <c r="AY333" s="15">
        <v>0</v>
      </c>
      <c r="AZ333" s="1"/>
    </row>
    <row r="334" spans="1:52">
      <c r="A334" s="19">
        <v>11</v>
      </c>
      <c r="B334" s="19">
        <v>28</v>
      </c>
      <c r="C334" s="20">
        <v>333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0.5</v>
      </c>
      <c r="J334" s="16">
        <v>0</v>
      </c>
      <c r="K334" s="16">
        <v>0</v>
      </c>
      <c r="L334" s="16">
        <v>0</v>
      </c>
      <c r="M334" s="16">
        <v>3.2</v>
      </c>
      <c r="N334" s="16">
        <v>0</v>
      </c>
      <c r="O334" s="16">
        <v>0</v>
      </c>
      <c r="P334" s="16">
        <v>0</v>
      </c>
      <c r="Q334" s="16">
        <v>2.8</v>
      </c>
      <c r="R334" s="16">
        <v>16.2</v>
      </c>
      <c r="S334" s="16">
        <v>0</v>
      </c>
      <c r="T334" s="16">
        <v>1.5537411749999999</v>
      </c>
      <c r="U334" s="16">
        <v>3.5918896248000003</v>
      </c>
      <c r="V334" s="16">
        <v>5.8</v>
      </c>
      <c r="W334" s="16">
        <v>0</v>
      </c>
      <c r="X334" s="16">
        <v>16.2</v>
      </c>
      <c r="Y334" s="16">
        <v>2.3403171005000001</v>
      </c>
      <c r="Z334" s="16">
        <v>0</v>
      </c>
      <c r="AA334" s="16">
        <v>3.3</v>
      </c>
      <c r="AB334" s="16">
        <v>0</v>
      </c>
      <c r="AC334" s="16">
        <v>6.4</v>
      </c>
      <c r="AD334" s="16">
        <v>2.9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43">
        <v>0</v>
      </c>
      <c r="AK334" s="16">
        <v>0</v>
      </c>
      <c r="AL334" s="16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2.2000000000000002</v>
      </c>
      <c r="AR334" s="14">
        <v>0</v>
      </c>
      <c r="AS334" s="14">
        <v>0</v>
      </c>
      <c r="AT334" s="14">
        <v>0</v>
      </c>
      <c r="AU334" s="14">
        <v>0</v>
      </c>
      <c r="AV334" s="14">
        <v>0</v>
      </c>
      <c r="AW334" s="14">
        <v>10.8</v>
      </c>
      <c r="AX334" s="14">
        <v>2.4</v>
      </c>
      <c r="AY334" s="15">
        <v>0</v>
      </c>
      <c r="AZ334" s="1"/>
    </row>
    <row r="335" spans="1:52">
      <c r="A335" s="19">
        <v>11</v>
      </c>
      <c r="B335" s="19">
        <v>29</v>
      </c>
      <c r="C335" s="20">
        <v>334</v>
      </c>
      <c r="D335" s="16">
        <v>4.5</v>
      </c>
      <c r="E335" s="16">
        <v>0.1</v>
      </c>
      <c r="F335" s="16">
        <v>0</v>
      </c>
      <c r="G335" s="16">
        <v>0</v>
      </c>
      <c r="H335" s="16">
        <v>3.5</v>
      </c>
      <c r="I335" s="16">
        <v>2</v>
      </c>
      <c r="J335" s="16">
        <v>0</v>
      </c>
      <c r="K335" s="16">
        <v>2.5</v>
      </c>
      <c r="L335" s="16">
        <v>0</v>
      </c>
      <c r="M335" s="16">
        <v>0.4</v>
      </c>
      <c r="N335" s="16">
        <v>0</v>
      </c>
      <c r="O335" s="16">
        <v>0</v>
      </c>
      <c r="P335" s="16">
        <v>0</v>
      </c>
      <c r="Q335" s="16">
        <v>0.1</v>
      </c>
      <c r="R335" s="16">
        <v>5.0999999999999996</v>
      </c>
      <c r="S335" s="16">
        <v>1.832860326</v>
      </c>
      <c r="T335" s="16">
        <v>0.60380465599999988</v>
      </c>
      <c r="U335" s="16">
        <v>4.9206859574999999</v>
      </c>
      <c r="V335" s="16">
        <v>0</v>
      </c>
      <c r="W335" s="16">
        <v>0</v>
      </c>
      <c r="X335" s="16">
        <v>5.0999999999999996</v>
      </c>
      <c r="Y335" s="16">
        <v>2.7065764632000002</v>
      </c>
      <c r="Z335" s="16">
        <v>0</v>
      </c>
      <c r="AA335" s="16">
        <v>1.1000000000000001</v>
      </c>
      <c r="AB335" s="16">
        <v>0</v>
      </c>
      <c r="AC335" s="16">
        <v>0.9</v>
      </c>
      <c r="AD335" s="16">
        <v>6.4</v>
      </c>
      <c r="AE335" s="16">
        <v>0</v>
      </c>
      <c r="AF335" s="16">
        <v>0.4</v>
      </c>
      <c r="AG335" s="16">
        <v>0</v>
      </c>
      <c r="AH335" s="16">
        <v>0</v>
      </c>
      <c r="AI335" s="16">
        <v>0</v>
      </c>
      <c r="AJ335" s="43">
        <v>0</v>
      </c>
      <c r="AK335" s="16">
        <v>0</v>
      </c>
      <c r="AL335" s="16">
        <v>43.2</v>
      </c>
      <c r="AM335" s="14">
        <v>0</v>
      </c>
      <c r="AN335" s="14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>
        <v>0</v>
      </c>
      <c r="AU335" s="14">
        <v>0</v>
      </c>
      <c r="AV335" s="14">
        <v>1.6</v>
      </c>
      <c r="AW335" s="14">
        <v>15.7</v>
      </c>
      <c r="AX335" s="14">
        <v>0</v>
      </c>
      <c r="AY335" s="15">
        <v>0</v>
      </c>
      <c r="AZ335" s="1"/>
    </row>
    <row r="336" spans="1:52">
      <c r="A336" s="19">
        <v>11</v>
      </c>
      <c r="B336" s="19">
        <v>30</v>
      </c>
      <c r="C336" s="20">
        <v>335</v>
      </c>
      <c r="D336" s="16">
        <v>0</v>
      </c>
      <c r="E336" s="16">
        <v>2.5</v>
      </c>
      <c r="F336" s="16">
        <v>0</v>
      </c>
      <c r="G336" s="16">
        <v>0.1</v>
      </c>
      <c r="H336" s="16">
        <v>0</v>
      </c>
      <c r="I336" s="16">
        <v>1</v>
      </c>
      <c r="J336" s="16">
        <v>0.1</v>
      </c>
      <c r="K336" s="16">
        <v>8.5</v>
      </c>
      <c r="L336" s="16">
        <v>0</v>
      </c>
      <c r="M336" s="16">
        <v>10</v>
      </c>
      <c r="N336" s="16">
        <v>0</v>
      </c>
      <c r="O336" s="16">
        <v>0</v>
      </c>
      <c r="P336" s="16">
        <v>0</v>
      </c>
      <c r="Q336" s="16">
        <v>0</v>
      </c>
      <c r="R336" s="16">
        <v>10.5</v>
      </c>
      <c r="S336" s="16">
        <v>1.6439250939000001</v>
      </c>
      <c r="T336" s="16">
        <v>0</v>
      </c>
      <c r="U336" s="16">
        <v>2.13570129E-2</v>
      </c>
      <c r="V336" s="16">
        <v>0</v>
      </c>
      <c r="W336" s="16">
        <v>20</v>
      </c>
      <c r="X336" s="16">
        <v>80.5</v>
      </c>
      <c r="Y336" s="16">
        <v>3.2018522474999997</v>
      </c>
      <c r="Z336" s="16">
        <v>0</v>
      </c>
      <c r="AA336" s="16">
        <v>1</v>
      </c>
      <c r="AB336" s="16">
        <v>0</v>
      </c>
      <c r="AC336" s="16">
        <v>0</v>
      </c>
      <c r="AD336" s="16">
        <v>8.3000000000000007</v>
      </c>
      <c r="AE336" s="16">
        <v>2.7</v>
      </c>
      <c r="AF336" s="16">
        <v>0</v>
      </c>
      <c r="AG336" s="16">
        <v>1.6</v>
      </c>
      <c r="AH336" s="16">
        <v>0</v>
      </c>
      <c r="AI336" s="16">
        <v>0</v>
      </c>
      <c r="AJ336" s="43">
        <v>0</v>
      </c>
      <c r="AK336" s="16">
        <v>0</v>
      </c>
      <c r="AL336" s="16">
        <v>3.6</v>
      </c>
      <c r="AM336" s="14">
        <v>0</v>
      </c>
      <c r="AN336" s="14">
        <v>1.5</v>
      </c>
      <c r="AO336" s="14">
        <v>0</v>
      </c>
      <c r="AP336" s="14">
        <v>3.6</v>
      </c>
      <c r="AQ336" s="14">
        <v>0</v>
      </c>
      <c r="AR336" s="14">
        <v>0.6</v>
      </c>
      <c r="AS336" s="14">
        <v>0</v>
      </c>
      <c r="AT336" s="14">
        <v>13.1</v>
      </c>
      <c r="AU336" s="14">
        <v>0</v>
      </c>
      <c r="AV336" s="14">
        <v>0</v>
      </c>
      <c r="AW336" s="14">
        <v>3.2</v>
      </c>
      <c r="AX336" s="14">
        <v>0</v>
      </c>
      <c r="AY336" s="15">
        <v>0</v>
      </c>
      <c r="AZ336" s="1"/>
    </row>
    <row r="337" spans="1:52">
      <c r="A337" s="19">
        <v>12</v>
      </c>
      <c r="B337" s="19">
        <v>1</v>
      </c>
      <c r="C337" s="20">
        <v>336</v>
      </c>
      <c r="D337" s="16">
        <v>2.5</v>
      </c>
      <c r="E337" s="16">
        <v>8</v>
      </c>
      <c r="F337" s="16">
        <v>0</v>
      </c>
      <c r="G337" s="16">
        <v>6</v>
      </c>
      <c r="H337" s="16">
        <v>7.2</v>
      </c>
      <c r="I337" s="16">
        <v>0</v>
      </c>
      <c r="J337" s="16">
        <v>1</v>
      </c>
      <c r="K337" s="16">
        <v>25</v>
      </c>
      <c r="L337" s="16">
        <v>0</v>
      </c>
      <c r="M337" s="16">
        <v>3.4</v>
      </c>
      <c r="N337" s="16">
        <v>0</v>
      </c>
      <c r="O337" s="16">
        <v>0.1</v>
      </c>
      <c r="P337" s="16">
        <v>0</v>
      </c>
      <c r="Q337" s="16">
        <v>1</v>
      </c>
      <c r="R337" s="16">
        <v>0.6</v>
      </c>
      <c r="S337" s="16">
        <v>6.2149647000000002E-2</v>
      </c>
      <c r="T337" s="16">
        <v>0</v>
      </c>
      <c r="U337" s="16">
        <v>1.1925999412000001</v>
      </c>
      <c r="V337" s="16">
        <v>0.1</v>
      </c>
      <c r="W337" s="16">
        <v>4.7</v>
      </c>
      <c r="X337" s="16">
        <v>5.2</v>
      </c>
      <c r="Y337" s="16">
        <v>0.40578324509999997</v>
      </c>
      <c r="Z337" s="16">
        <v>0</v>
      </c>
      <c r="AA337" s="16">
        <v>0</v>
      </c>
      <c r="AB337" s="16">
        <v>5.3</v>
      </c>
      <c r="AC337" s="16">
        <v>0</v>
      </c>
      <c r="AD337" s="16">
        <v>2.6</v>
      </c>
      <c r="AE337" s="16">
        <v>2.2000000000000002</v>
      </c>
      <c r="AF337" s="16">
        <v>0</v>
      </c>
      <c r="AG337" s="16">
        <v>0</v>
      </c>
      <c r="AH337" s="16">
        <v>0</v>
      </c>
      <c r="AI337" s="16">
        <v>0</v>
      </c>
      <c r="AJ337" s="43">
        <v>0</v>
      </c>
      <c r="AK337" s="16">
        <v>0</v>
      </c>
      <c r="AL337" s="16">
        <v>0</v>
      </c>
      <c r="AM337" s="14">
        <v>0</v>
      </c>
      <c r="AN337" s="14">
        <v>0</v>
      </c>
      <c r="AO337" s="14">
        <v>0</v>
      </c>
      <c r="AP337" s="14">
        <v>0.1</v>
      </c>
      <c r="AQ337" s="14">
        <v>0</v>
      </c>
      <c r="AR337" s="14">
        <v>0.6</v>
      </c>
      <c r="AS337" s="14">
        <v>0</v>
      </c>
      <c r="AT337" s="14">
        <v>0</v>
      </c>
      <c r="AU337" s="14">
        <v>7.4</v>
      </c>
      <c r="AV337" s="14">
        <v>20.399999999999999</v>
      </c>
      <c r="AW337" s="14">
        <v>1.3</v>
      </c>
      <c r="AX337" s="14">
        <v>0</v>
      </c>
      <c r="AY337" s="15">
        <v>0</v>
      </c>
      <c r="AZ337" s="1"/>
    </row>
    <row r="338" spans="1:52">
      <c r="A338" s="19">
        <v>12</v>
      </c>
      <c r="B338" s="19">
        <v>2</v>
      </c>
      <c r="C338" s="20">
        <v>337</v>
      </c>
      <c r="D338" s="16">
        <v>0</v>
      </c>
      <c r="E338" s="16">
        <v>4</v>
      </c>
      <c r="F338" s="16">
        <v>0</v>
      </c>
      <c r="G338" s="16">
        <v>0.1</v>
      </c>
      <c r="H338" s="16">
        <v>8.8000000000000007</v>
      </c>
      <c r="I338" s="16">
        <v>0.1</v>
      </c>
      <c r="J338" s="16">
        <v>4</v>
      </c>
      <c r="K338" s="16">
        <v>0</v>
      </c>
      <c r="L338" s="16">
        <v>0</v>
      </c>
      <c r="M338" s="16">
        <v>0</v>
      </c>
      <c r="N338" s="16">
        <v>0</v>
      </c>
      <c r="O338" s="16">
        <v>11.3</v>
      </c>
      <c r="P338" s="16">
        <v>0</v>
      </c>
      <c r="Q338" s="16">
        <v>11.5</v>
      </c>
      <c r="R338" s="16">
        <v>12</v>
      </c>
      <c r="S338" s="16">
        <v>0.1203170589</v>
      </c>
      <c r="T338" s="16">
        <v>0</v>
      </c>
      <c r="U338" s="16">
        <v>4.3819847036999997</v>
      </c>
      <c r="V338" s="16">
        <v>2</v>
      </c>
      <c r="W338" s="16">
        <v>26.2</v>
      </c>
      <c r="X338" s="16">
        <v>23</v>
      </c>
      <c r="Y338" s="16">
        <v>2.3921434641000001</v>
      </c>
      <c r="Z338" s="16">
        <v>0</v>
      </c>
      <c r="AA338" s="16">
        <v>2.2999999999999998</v>
      </c>
      <c r="AB338" s="16">
        <v>0</v>
      </c>
      <c r="AC338" s="16">
        <v>0</v>
      </c>
      <c r="AD338" s="16">
        <v>0</v>
      </c>
      <c r="AE338" s="16">
        <v>24.4</v>
      </c>
      <c r="AF338" s="16">
        <v>0</v>
      </c>
      <c r="AG338" s="16">
        <v>4.8</v>
      </c>
      <c r="AH338" s="16">
        <v>0</v>
      </c>
      <c r="AI338" s="16">
        <v>9.4</v>
      </c>
      <c r="AJ338" s="43">
        <v>0</v>
      </c>
      <c r="AK338" s="16">
        <v>0</v>
      </c>
      <c r="AL338" s="16">
        <v>0</v>
      </c>
      <c r="AM338" s="14">
        <v>0</v>
      </c>
      <c r="AN338" s="14">
        <v>0</v>
      </c>
      <c r="AO338" s="14">
        <v>2</v>
      </c>
      <c r="AP338" s="14">
        <v>4.2</v>
      </c>
      <c r="AQ338" s="14">
        <v>2.2000000000000002</v>
      </c>
      <c r="AR338" s="14">
        <v>0</v>
      </c>
      <c r="AS338" s="14">
        <v>4.5</v>
      </c>
      <c r="AT338" s="14">
        <v>0</v>
      </c>
      <c r="AU338" s="14">
        <v>14.2</v>
      </c>
      <c r="AV338" s="14">
        <v>5</v>
      </c>
      <c r="AW338" s="14">
        <v>0</v>
      </c>
      <c r="AX338" s="14">
        <v>0</v>
      </c>
      <c r="AY338" s="15">
        <v>0</v>
      </c>
      <c r="AZ338" s="1"/>
    </row>
    <row r="339" spans="1:52">
      <c r="A339" s="19">
        <v>12</v>
      </c>
      <c r="B339" s="19">
        <v>3</v>
      </c>
      <c r="C339" s="20">
        <v>338</v>
      </c>
      <c r="D339" s="16">
        <v>0</v>
      </c>
      <c r="E339" s="16">
        <v>2.5</v>
      </c>
      <c r="F339" s="16">
        <v>0</v>
      </c>
      <c r="G339" s="16">
        <v>0.1</v>
      </c>
      <c r="H339" s="16">
        <v>5.3</v>
      </c>
      <c r="I339" s="16">
        <v>0.1</v>
      </c>
      <c r="J339" s="16">
        <v>0</v>
      </c>
      <c r="K339" s="16">
        <v>0</v>
      </c>
      <c r="L339" s="16">
        <v>26.2</v>
      </c>
      <c r="M339" s="16">
        <v>0</v>
      </c>
      <c r="N339" s="16">
        <v>0</v>
      </c>
      <c r="O339" s="16">
        <v>0</v>
      </c>
      <c r="P339" s="16">
        <v>0</v>
      </c>
      <c r="Q339" s="16">
        <v>6.2</v>
      </c>
      <c r="R339" s="16">
        <v>0</v>
      </c>
      <c r="S339" s="16">
        <v>0</v>
      </c>
      <c r="T339" s="16">
        <v>0</v>
      </c>
      <c r="U339" s="16">
        <v>0.83947378299999997</v>
      </c>
      <c r="V339" s="16">
        <v>0.1</v>
      </c>
      <c r="W339" s="16">
        <v>2.2000000000000002</v>
      </c>
      <c r="X339" s="16">
        <v>2.2000000000000002</v>
      </c>
      <c r="Y339" s="16">
        <v>9.9279072737999989</v>
      </c>
      <c r="Z339" s="16">
        <v>0</v>
      </c>
      <c r="AA339" s="16">
        <v>0</v>
      </c>
      <c r="AB339" s="16">
        <v>0</v>
      </c>
      <c r="AC339" s="16">
        <v>0</v>
      </c>
      <c r="AD339" s="16">
        <v>3.6</v>
      </c>
      <c r="AE339" s="16">
        <v>9.5</v>
      </c>
      <c r="AF339" s="16">
        <v>0</v>
      </c>
      <c r="AG339" s="16">
        <v>9.9</v>
      </c>
      <c r="AH339" s="16">
        <v>0.2</v>
      </c>
      <c r="AI339" s="16">
        <v>1.1000000000000001</v>
      </c>
      <c r="AJ339" s="43">
        <v>3.9</v>
      </c>
      <c r="AK339" s="16">
        <v>0</v>
      </c>
      <c r="AL339" s="16">
        <v>0</v>
      </c>
      <c r="AM339" s="14">
        <v>0</v>
      </c>
      <c r="AN339" s="14">
        <v>0</v>
      </c>
      <c r="AO339" s="14">
        <v>0</v>
      </c>
      <c r="AP339" s="14">
        <v>5.0999999999999996</v>
      </c>
      <c r="AQ339" s="14">
        <v>0</v>
      </c>
      <c r="AR339" s="14">
        <v>0</v>
      </c>
      <c r="AS339" s="14">
        <v>6.5</v>
      </c>
      <c r="AT339" s="14">
        <v>0</v>
      </c>
      <c r="AU339" s="14">
        <v>0.1</v>
      </c>
      <c r="AV339" s="14">
        <v>0</v>
      </c>
      <c r="AW339" s="14">
        <v>7.9</v>
      </c>
      <c r="AX339" s="14">
        <v>0</v>
      </c>
      <c r="AY339" s="15">
        <v>0</v>
      </c>
      <c r="AZ339" s="1"/>
    </row>
    <row r="340" spans="1:52">
      <c r="A340" s="19">
        <v>12</v>
      </c>
      <c r="B340" s="19">
        <v>4</v>
      </c>
      <c r="C340" s="20">
        <v>339</v>
      </c>
      <c r="D340" s="16">
        <v>0</v>
      </c>
      <c r="E340" s="16">
        <v>0.1</v>
      </c>
      <c r="F340" s="16">
        <v>0</v>
      </c>
      <c r="G340" s="16">
        <v>0.1</v>
      </c>
      <c r="H340" s="16">
        <v>1</v>
      </c>
      <c r="I340" s="16">
        <v>0</v>
      </c>
      <c r="J340" s="16">
        <v>4</v>
      </c>
      <c r="K340" s="16">
        <v>1.5</v>
      </c>
      <c r="L340" s="16">
        <v>5.6</v>
      </c>
      <c r="M340" s="16">
        <v>0</v>
      </c>
      <c r="N340" s="16">
        <v>0</v>
      </c>
      <c r="O340" s="16">
        <v>15.8</v>
      </c>
      <c r="P340" s="16">
        <v>0</v>
      </c>
      <c r="Q340" s="16">
        <v>11.7</v>
      </c>
      <c r="R340" s="16">
        <v>0</v>
      </c>
      <c r="S340" s="16">
        <v>2.13570129E-2</v>
      </c>
      <c r="T340" s="16">
        <v>0.5861509748</v>
      </c>
      <c r="U340" s="16">
        <v>4.6259096768999992</v>
      </c>
      <c r="V340" s="16">
        <v>0</v>
      </c>
      <c r="W340" s="16">
        <v>2.7</v>
      </c>
      <c r="X340" s="16">
        <v>2.7</v>
      </c>
      <c r="Y340" s="16">
        <v>1.5727012418999999</v>
      </c>
      <c r="Z340" s="16">
        <v>0.8</v>
      </c>
      <c r="AA340" s="16">
        <v>0</v>
      </c>
      <c r="AB340" s="16">
        <v>0.3</v>
      </c>
      <c r="AC340" s="16">
        <v>0</v>
      </c>
      <c r="AD340" s="16">
        <v>11.6</v>
      </c>
      <c r="AE340" s="16">
        <v>1</v>
      </c>
      <c r="AF340" s="16">
        <v>0</v>
      </c>
      <c r="AG340" s="16">
        <v>1</v>
      </c>
      <c r="AH340" s="16">
        <v>0</v>
      </c>
      <c r="AI340" s="16">
        <v>0</v>
      </c>
      <c r="AJ340" s="43">
        <v>2.7</v>
      </c>
      <c r="AK340" s="16">
        <v>0</v>
      </c>
      <c r="AL340" s="16">
        <v>4.3</v>
      </c>
      <c r="AM340" s="14">
        <v>0</v>
      </c>
      <c r="AN340" s="14">
        <v>1.3</v>
      </c>
      <c r="AO340" s="14">
        <v>0</v>
      </c>
      <c r="AP340" s="14">
        <v>9.6</v>
      </c>
      <c r="AQ340" s="14">
        <v>0</v>
      </c>
      <c r="AR340" s="14">
        <v>1.1000000000000001</v>
      </c>
      <c r="AS340" s="14">
        <v>1.9</v>
      </c>
      <c r="AT340" s="14">
        <v>0</v>
      </c>
      <c r="AU340" s="14">
        <v>0</v>
      </c>
      <c r="AV340" s="14">
        <v>0</v>
      </c>
      <c r="AW340" s="14">
        <v>0.6</v>
      </c>
      <c r="AX340" s="14">
        <v>4.0999999999999996</v>
      </c>
      <c r="AY340" s="15">
        <v>0</v>
      </c>
      <c r="AZ340" s="1"/>
    </row>
    <row r="341" spans="1:52">
      <c r="A341" s="19">
        <v>12</v>
      </c>
      <c r="B341" s="19">
        <v>5</v>
      </c>
      <c r="C341" s="20">
        <v>340</v>
      </c>
      <c r="D341" s="16">
        <v>0</v>
      </c>
      <c r="E341" s="16">
        <v>0</v>
      </c>
      <c r="F341" s="16">
        <v>0</v>
      </c>
      <c r="G341" s="16">
        <v>27</v>
      </c>
      <c r="H341" s="16">
        <v>1</v>
      </c>
      <c r="I341" s="16">
        <v>5.5</v>
      </c>
      <c r="J341" s="16">
        <v>20</v>
      </c>
      <c r="K341" s="16">
        <v>9.5</v>
      </c>
      <c r="L341" s="16">
        <v>19.7</v>
      </c>
      <c r="M341" s="16">
        <v>0</v>
      </c>
      <c r="N341" s="16">
        <v>0</v>
      </c>
      <c r="O341" s="16">
        <v>0.5</v>
      </c>
      <c r="P341" s="16">
        <v>0</v>
      </c>
      <c r="Q341" s="16">
        <v>10</v>
      </c>
      <c r="R341" s="16">
        <v>0.8</v>
      </c>
      <c r="S341" s="16">
        <v>2.13570129E-2</v>
      </c>
      <c r="T341" s="16">
        <v>0.3844262322</v>
      </c>
      <c r="U341" s="16">
        <v>0.3417122064</v>
      </c>
      <c r="V341" s="16">
        <v>26.5</v>
      </c>
      <c r="W341" s="16">
        <v>0</v>
      </c>
      <c r="X341" s="16">
        <v>0</v>
      </c>
      <c r="Y341" s="16">
        <v>0.31823715090000004</v>
      </c>
      <c r="Z341" s="16">
        <v>2</v>
      </c>
      <c r="AA341" s="16">
        <v>0</v>
      </c>
      <c r="AB341" s="16">
        <v>5.4</v>
      </c>
      <c r="AC341" s="16">
        <v>0</v>
      </c>
      <c r="AD341" s="16">
        <v>15</v>
      </c>
      <c r="AE341" s="16">
        <v>1.2</v>
      </c>
      <c r="AF341" s="16">
        <v>0</v>
      </c>
      <c r="AG341" s="16">
        <v>0</v>
      </c>
      <c r="AH341" s="16">
        <v>0</v>
      </c>
      <c r="AI341" s="16">
        <v>0.7</v>
      </c>
      <c r="AJ341" s="43">
        <v>11.6</v>
      </c>
      <c r="AK341" s="16">
        <v>1.2</v>
      </c>
      <c r="AL341" s="16">
        <v>6.3</v>
      </c>
      <c r="AM341" s="14">
        <v>0</v>
      </c>
      <c r="AN341" s="14">
        <v>11.5</v>
      </c>
      <c r="AO341" s="14">
        <v>0</v>
      </c>
      <c r="AP341" s="14">
        <v>2.8</v>
      </c>
      <c r="AQ341" s="14">
        <v>0</v>
      </c>
      <c r="AR341" s="14">
        <v>7.7</v>
      </c>
      <c r="AS341" s="14">
        <v>0.2</v>
      </c>
      <c r="AT341" s="14">
        <v>0</v>
      </c>
      <c r="AU341" s="14">
        <v>0</v>
      </c>
      <c r="AV341" s="14">
        <v>0</v>
      </c>
      <c r="AW341" s="14">
        <v>0</v>
      </c>
      <c r="AX341" s="14">
        <v>1.2</v>
      </c>
      <c r="AY341" s="15">
        <v>0</v>
      </c>
      <c r="AZ341" s="1"/>
    </row>
    <row r="342" spans="1:52">
      <c r="A342" s="19">
        <v>12</v>
      </c>
      <c r="B342" s="19">
        <v>6</v>
      </c>
      <c r="C342" s="20">
        <v>341</v>
      </c>
      <c r="D342" s="16">
        <v>0</v>
      </c>
      <c r="E342" s="16">
        <v>15</v>
      </c>
      <c r="F342" s="16">
        <v>5</v>
      </c>
      <c r="G342" s="16">
        <v>1</v>
      </c>
      <c r="H342" s="16">
        <v>0</v>
      </c>
      <c r="I342" s="16">
        <v>0.1</v>
      </c>
      <c r="J342" s="16">
        <v>8</v>
      </c>
      <c r="K342" s="16">
        <v>0</v>
      </c>
      <c r="L342" s="16">
        <v>3.5</v>
      </c>
      <c r="M342" s="16">
        <v>0</v>
      </c>
      <c r="N342" s="16">
        <v>0</v>
      </c>
      <c r="O342" s="16">
        <v>1</v>
      </c>
      <c r="P342" s="16">
        <v>0</v>
      </c>
      <c r="Q342" s="16">
        <v>10.199999999999999</v>
      </c>
      <c r="R342" s="16">
        <v>0</v>
      </c>
      <c r="S342" s="16">
        <v>0</v>
      </c>
      <c r="T342" s="16">
        <v>4.2403432766</v>
      </c>
      <c r="U342" s="16">
        <v>0</v>
      </c>
      <c r="V342" s="16">
        <v>1.2</v>
      </c>
      <c r="W342" s="16">
        <v>0.1</v>
      </c>
      <c r="X342" s="16">
        <v>0.1</v>
      </c>
      <c r="Y342" s="16">
        <v>2.7123406382999997</v>
      </c>
      <c r="Z342" s="16">
        <v>12.4</v>
      </c>
      <c r="AA342" s="16">
        <v>0</v>
      </c>
      <c r="AB342" s="16">
        <v>0</v>
      </c>
      <c r="AC342" s="16">
        <v>0</v>
      </c>
      <c r="AD342" s="16">
        <v>0.4</v>
      </c>
      <c r="AE342" s="16">
        <v>0</v>
      </c>
      <c r="AF342" s="16">
        <v>0</v>
      </c>
      <c r="AG342" s="16">
        <v>0</v>
      </c>
      <c r="AH342" s="16">
        <v>0</v>
      </c>
      <c r="AI342" s="16">
        <v>2.7</v>
      </c>
      <c r="AJ342" s="43">
        <v>4.8</v>
      </c>
      <c r="AK342" s="16">
        <v>11.9</v>
      </c>
      <c r="AL342" s="16">
        <v>0.4</v>
      </c>
      <c r="AM342" s="14">
        <v>0</v>
      </c>
      <c r="AN342" s="14">
        <v>0</v>
      </c>
      <c r="AO342" s="14">
        <v>11.8</v>
      </c>
      <c r="AP342" s="14">
        <v>11</v>
      </c>
      <c r="AQ342" s="14">
        <v>2.2000000000000002</v>
      </c>
      <c r="AR342" s="14">
        <v>0</v>
      </c>
      <c r="AS342" s="14">
        <v>0</v>
      </c>
      <c r="AT342" s="14">
        <v>0</v>
      </c>
      <c r="AU342" s="14">
        <v>0</v>
      </c>
      <c r="AV342" s="14">
        <v>0</v>
      </c>
      <c r="AW342" s="14">
        <v>0</v>
      </c>
      <c r="AX342" s="14">
        <v>3.9</v>
      </c>
      <c r="AY342" s="15">
        <v>7.8</v>
      </c>
      <c r="AZ342" s="1"/>
    </row>
    <row r="343" spans="1:52">
      <c r="A343" s="19">
        <v>12</v>
      </c>
      <c r="B343" s="19">
        <v>7</v>
      </c>
      <c r="C343" s="20">
        <v>342</v>
      </c>
      <c r="D343" s="16">
        <v>0</v>
      </c>
      <c r="E343" s="16">
        <v>0</v>
      </c>
      <c r="F343" s="16">
        <v>6.5</v>
      </c>
      <c r="G343" s="16">
        <v>1</v>
      </c>
      <c r="H343" s="16">
        <v>5</v>
      </c>
      <c r="I343" s="16">
        <v>0</v>
      </c>
      <c r="J343" s="16">
        <v>2</v>
      </c>
      <c r="K343" s="16">
        <v>7</v>
      </c>
      <c r="L343" s="16">
        <v>0.1</v>
      </c>
      <c r="M343" s="16">
        <v>1.8</v>
      </c>
      <c r="N343" s="16">
        <v>0</v>
      </c>
      <c r="O343" s="16">
        <v>4.7</v>
      </c>
      <c r="P343" s="16">
        <v>0</v>
      </c>
      <c r="Q343" s="16">
        <v>7.6</v>
      </c>
      <c r="R343" s="16">
        <v>7</v>
      </c>
      <c r="S343" s="16">
        <v>1.6632086826999999</v>
      </c>
      <c r="T343" s="16">
        <v>15.149054711199998</v>
      </c>
      <c r="U343" s="16">
        <v>1.4180154566000001</v>
      </c>
      <c r="V343" s="16">
        <v>0.6</v>
      </c>
      <c r="W343" s="16">
        <v>0.8</v>
      </c>
      <c r="X343" s="16">
        <v>11.2</v>
      </c>
      <c r="Y343" s="16">
        <v>0.3844262322</v>
      </c>
      <c r="Z343" s="16">
        <v>15.5</v>
      </c>
      <c r="AA343" s="16">
        <v>0</v>
      </c>
      <c r="AB343" s="16">
        <v>0</v>
      </c>
      <c r="AC343" s="16">
        <v>0</v>
      </c>
      <c r="AD343" s="16">
        <v>8.8000000000000007</v>
      </c>
      <c r="AE343" s="16">
        <v>2.8</v>
      </c>
      <c r="AF343" s="16">
        <v>0</v>
      </c>
      <c r="AG343" s="16">
        <v>6.1</v>
      </c>
      <c r="AH343" s="16">
        <v>5.3</v>
      </c>
      <c r="AI343" s="16">
        <v>4</v>
      </c>
      <c r="AJ343" s="43">
        <v>2.4</v>
      </c>
      <c r="AK343" s="16">
        <v>10.5</v>
      </c>
      <c r="AL343" s="16">
        <v>4.4000000000000004</v>
      </c>
      <c r="AM343" s="14">
        <v>0</v>
      </c>
      <c r="AN343" s="14">
        <v>0</v>
      </c>
      <c r="AO343" s="14">
        <v>0</v>
      </c>
      <c r="AP343" s="14">
        <v>0</v>
      </c>
      <c r="AQ343" s="14">
        <v>0.3</v>
      </c>
      <c r="AR343" s="14">
        <v>0</v>
      </c>
      <c r="AS343" s="14">
        <v>0</v>
      </c>
      <c r="AT343" s="14">
        <v>12.7</v>
      </c>
      <c r="AU343" s="14">
        <v>0</v>
      </c>
      <c r="AV343" s="14">
        <v>17.7</v>
      </c>
      <c r="AW343" s="14">
        <v>0</v>
      </c>
      <c r="AX343" s="14">
        <v>0.2</v>
      </c>
      <c r="AY343" s="15">
        <v>0</v>
      </c>
      <c r="AZ343" s="1"/>
    </row>
    <row r="344" spans="1:52">
      <c r="A344" s="19">
        <v>12</v>
      </c>
      <c r="B344" s="19">
        <v>8</v>
      </c>
      <c r="C344" s="20">
        <v>343</v>
      </c>
      <c r="D344" s="16">
        <v>0.1</v>
      </c>
      <c r="E344" s="16">
        <v>2</v>
      </c>
      <c r="F344" s="16">
        <v>0</v>
      </c>
      <c r="G344" s="16">
        <v>0.7</v>
      </c>
      <c r="H344" s="16">
        <v>1.6</v>
      </c>
      <c r="I344" s="16">
        <v>0</v>
      </c>
      <c r="J344" s="16">
        <v>1</v>
      </c>
      <c r="K344" s="16">
        <v>0</v>
      </c>
      <c r="L344" s="16">
        <v>0</v>
      </c>
      <c r="M344" s="16">
        <v>0</v>
      </c>
      <c r="N344" s="16">
        <v>0</v>
      </c>
      <c r="O344" s="16">
        <v>7</v>
      </c>
      <c r="P344" s="16">
        <v>0</v>
      </c>
      <c r="Q344" s="16">
        <v>8</v>
      </c>
      <c r="R344" s="16">
        <v>0</v>
      </c>
      <c r="S344" s="16">
        <v>3.7761327826000004</v>
      </c>
      <c r="T344" s="16">
        <v>1.4792074012</v>
      </c>
      <c r="U344" s="16">
        <v>3.1728794476999997</v>
      </c>
      <c r="V344" s="16">
        <v>0.3</v>
      </c>
      <c r="W344" s="16">
        <v>0</v>
      </c>
      <c r="X344" s="16">
        <v>0</v>
      </c>
      <c r="Y344" s="16">
        <v>2.1380660900999997</v>
      </c>
      <c r="Z344" s="16">
        <v>3</v>
      </c>
      <c r="AA344" s="16">
        <v>0</v>
      </c>
      <c r="AB344" s="16">
        <v>0</v>
      </c>
      <c r="AC344" s="16">
        <v>0</v>
      </c>
      <c r="AD344" s="16">
        <v>11.6</v>
      </c>
      <c r="AE344" s="16">
        <v>1.3</v>
      </c>
      <c r="AF344" s="16">
        <v>0</v>
      </c>
      <c r="AG344" s="16">
        <v>7</v>
      </c>
      <c r="AH344" s="16">
        <v>0</v>
      </c>
      <c r="AI344" s="16">
        <v>20</v>
      </c>
      <c r="AJ344" s="43">
        <v>0</v>
      </c>
      <c r="AK344" s="16">
        <v>0.1</v>
      </c>
      <c r="AL344" s="16">
        <v>1.1000000000000001</v>
      </c>
      <c r="AM344" s="14">
        <v>7.5</v>
      </c>
      <c r="AN344" s="14">
        <v>2.8</v>
      </c>
      <c r="AO344" s="14">
        <v>1.5</v>
      </c>
      <c r="AP344" s="14">
        <v>0</v>
      </c>
      <c r="AQ344" s="14">
        <v>0</v>
      </c>
      <c r="AR344" s="14">
        <v>2.1</v>
      </c>
      <c r="AS344" s="14">
        <v>0</v>
      </c>
      <c r="AT344" s="14">
        <v>18.399999999999999</v>
      </c>
      <c r="AU344" s="14">
        <v>0</v>
      </c>
      <c r="AV344" s="14">
        <v>9.8000000000000007</v>
      </c>
      <c r="AW344" s="14">
        <v>3.6</v>
      </c>
      <c r="AX344" s="14">
        <v>1.1000000000000001</v>
      </c>
      <c r="AY344" s="15">
        <v>1.4</v>
      </c>
      <c r="AZ344" s="1"/>
    </row>
    <row r="345" spans="1:52">
      <c r="A345" s="19">
        <v>12</v>
      </c>
      <c r="B345" s="19">
        <v>9</v>
      </c>
      <c r="C345" s="20">
        <v>344</v>
      </c>
      <c r="D345" s="16">
        <v>0.1</v>
      </c>
      <c r="E345" s="16">
        <v>0</v>
      </c>
      <c r="F345" s="16">
        <v>6.5</v>
      </c>
      <c r="G345" s="16">
        <v>2.1</v>
      </c>
      <c r="H345" s="16">
        <v>2</v>
      </c>
      <c r="I345" s="16">
        <v>0</v>
      </c>
      <c r="J345" s="16">
        <v>6</v>
      </c>
      <c r="K345" s="16">
        <v>0</v>
      </c>
      <c r="L345" s="16">
        <v>2.1</v>
      </c>
      <c r="M345" s="16">
        <v>6.3</v>
      </c>
      <c r="N345" s="16">
        <v>0</v>
      </c>
      <c r="O345" s="16">
        <v>11.8</v>
      </c>
      <c r="P345" s="16">
        <v>0</v>
      </c>
      <c r="Q345" s="16">
        <v>0.8</v>
      </c>
      <c r="R345" s="16">
        <v>0</v>
      </c>
      <c r="S345" s="16">
        <v>1.7186113988999998</v>
      </c>
      <c r="T345" s="16">
        <v>14.910195831499999</v>
      </c>
      <c r="U345" s="16">
        <v>0.35122383290000003</v>
      </c>
      <c r="V345" s="16">
        <v>0.5</v>
      </c>
      <c r="W345" s="16">
        <v>2.2000000000000002</v>
      </c>
      <c r="X345" s="16">
        <v>5.4</v>
      </c>
      <c r="Y345" s="16">
        <v>8.0922769802000012</v>
      </c>
      <c r="Z345" s="16">
        <v>3.5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1.2</v>
      </c>
      <c r="AH345" s="16">
        <v>0.7</v>
      </c>
      <c r="AI345" s="16">
        <v>0.5</v>
      </c>
      <c r="AJ345" s="43">
        <v>0</v>
      </c>
      <c r="AK345" s="16">
        <v>3.7</v>
      </c>
      <c r="AL345" s="16">
        <v>1.5</v>
      </c>
      <c r="AM345" s="14">
        <v>9</v>
      </c>
      <c r="AN345" s="14">
        <v>0.5</v>
      </c>
      <c r="AO345" s="14">
        <v>0.4</v>
      </c>
      <c r="AP345" s="14">
        <v>0</v>
      </c>
      <c r="AQ345" s="14">
        <v>0</v>
      </c>
      <c r="AR345" s="14">
        <v>3.4</v>
      </c>
      <c r="AS345" s="14">
        <v>0</v>
      </c>
      <c r="AT345" s="14">
        <v>0</v>
      </c>
      <c r="AU345" s="14">
        <v>5.3</v>
      </c>
      <c r="AV345" s="14">
        <v>8.3000000000000007</v>
      </c>
      <c r="AW345" s="14">
        <v>0.1</v>
      </c>
      <c r="AX345" s="14">
        <v>10.9</v>
      </c>
      <c r="AY345" s="15">
        <v>0</v>
      </c>
      <c r="AZ345" s="1"/>
    </row>
    <row r="346" spans="1:52">
      <c r="A346" s="19">
        <v>12</v>
      </c>
      <c r="B346" s="19">
        <v>10</v>
      </c>
      <c r="C346" s="20">
        <v>345</v>
      </c>
      <c r="D346" s="16">
        <v>7.5</v>
      </c>
      <c r="E346" s="16">
        <v>0</v>
      </c>
      <c r="F346" s="16">
        <v>1.5</v>
      </c>
      <c r="G346" s="16">
        <v>15.6</v>
      </c>
      <c r="H346" s="16">
        <v>0</v>
      </c>
      <c r="I346" s="16">
        <v>0</v>
      </c>
      <c r="J346" s="16">
        <v>0</v>
      </c>
      <c r="K346" s="16">
        <v>3.5</v>
      </c>
      <c r="L346" s="16">
        <v>8.6999999999999993</v>
      </c>
      <c r="M346" s="16">
        <v>0</v>
      </c>
      <c r="N346" s="16">
        <v>12.8</v>
      </c>
      <c r="O346" s="16">
        <v>19.5</v>
      </c>
      <c r="P346" s="16">
        <v>0</v>
      </c>
      <c r="Q346" s="16">
        <v>0</v>
      </c>
      <c r="R346" s="16">
        <v>2.1</v>
      </c>
      <c r="S346" s="16">
        <v>1.0487380469000001</v>
      </c>
      <c r="T346" s="16">
        <v>2.4916803832999999</v>
      </c>
      <c r="U346" s="16">
        <v>0.70538994600000005</v>
      </c>
      <c r="V346" s="16">
        <v>0</v>
      </c>
      <c r="W346" s="16">
        <v>0</v>
      </c>
      <c r="X346" s="16">
        <v>0</v>
      </c>
      <c r="Y346" s="16">
        <v>7.1298096819999994</v>
      </c>
      <c r="Z346" s="16">
        <v>0.3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23.9</v>
      </c>
      <c r="AI346" s="16">
        <v>0</v>
      </c>
      <c r="AJ346" s="43">
        <v>0</v>
      </c>
      <c r="AK346" s="16">
        <v>0.1</v>
      </c>
      <c r="AL346" s="16">
        <v>1.8</v>
      </c>
      <c r="AM346" s="14">
        <v>0</v>
      </c>
      <c r="AN346" s="14">
        <v>5.9</v>
      </c>
      <c r="AO346" s="14">
        <v>0</v>
      </c>
      <c r="AP346" s="14">
        <v>0</v>
      </c>
      <c r="AQ346" s="14">
        <v>0</v>
      </c>
      <c r="AR346" s="14">
        <v>3.9</v>
      </c>
      <c r="AS346" s="14">
        <v>0.5</v>
      </c>
      <c r="AT346" s="14">
        <v>0</v>
      </c>
      <c r="AU346" s="14">
        <v>0</v>
      </c>
      <c r="AV346" s="14">
        <v>0.1</v>
      </c>
      <c r="AW346" s="14">
        <v>6.4</v>
      </c>
      <c r="AX346" s="14">
        <v>0.3</v>
      </c>
      <c r="AY346" s="15">
        <v>2.1</v>
      </c>
      <c r="AZ346" s="1"/>
    </row>
    <row r="347" spans="1:52">
      <c r="A347" s="19">
        <v>12</v>
      </c>
      <c r="B347" s="19">
        <v>11</v>
      </c>
      <c r="C347" s="20">
        <v>346</v>
      </c>
      <c r="D347" s="16">
        <v>0</v>
      </c>
      <c r="E347" s="16">
        <v>0</v>
      </c>
      <c r="F347" s="16">
        <v>0.1</v>
      </c>
      <c r="G347" s="16">
        <v>0.1</v>
      </c>
      <c r="H347" s="16">
        <v>0</v>
      </c>
      <c r="I347" s="16">
        <v>0</v>
      </c>
      <c r="J347" s="16">
        <v>0</v>
      </c>
      <c r="K347" s="16">
        <v>7.5</v>
      </c>
      <c r="L347" s="16">
        <v>15</v>
      </c>
      <c r="M347" s="16">
        <v>0</v>
      </c>
      <c r="N347" s="16">
        <v>0.5</v>
      </c>
      <c r="O347" s="16">
        <v>20</v>
      </c>
      <c r="P347" s="16">
        <v>1</v>
      </c>
      <c r="Q347" s="16">
        <v>3.4</v>
      </c>
      <c r="R347" s="16">
        <v>9.5</v>
      </c>
      <c r="S347" s="16">
        <v>2.9210334090000001</v>
      </c>
      <c r="T347" s="16">
        <v>1.3803808199999998</v>
      </c>
      <c r="U347" s="16">
        <v>0.13194672800000001</v>
      </c>
      <c r="V347" s="16">
        <v>0</v>
      </c>
      <c r="W347" s="16">
        <v>0</v>
      </c>
      <c r="X347" s="16">
        <v>0</v>
      </c>
      <c r="Y347" s="16">
        <v>2.7195185048999999</v>
      </c>
      <c r="Z347" s="16">
        <v>11.5</v>
      </c>
      <c r="AA347" s="16">
        <v>0</v>
      </c>
      <c r="AB347" s="16">
        <v>0</v>
      </c>
      <c r="AC347" s="16">
        <v>1.2</v>
      </c>
      <c r="AD347" s="16">
        <v>0</v>
      </c>
      <c r="AE347" s="16">
        <v>0</v>
      </c>
      <c r="AF347" s="16">
        <v>2.6</v>
      </c>
      <c r="AG347" s="16">
        <v>17.5</v>
      </c>
      <c r="AH347" s="16">
        <v>4.4000000000000004</v>
      </c>
      <c r="AI347" s="16">
        <v>0</v>
      </c>
      <c r="AJ347" s="43">
        <v>0</v>
      </c>
      <c r="AK347" s="16">
        <v>1.6</v>
      </c>
      <c r="AL347" s="16">
        <v>0</v>
      </c>
      <c r="AM347" s="14">
        <v>0</v>
      </c>
      <c r="AN347" s="14">
        <v>0.7</v>
      </c>
      <c r="AO347" s="14">
        <v>0</v>
      </c>
      <c r="AP347" s="14">
        <v>0</v>
      </c>
      <c r="AQ347" s="14">
        <v>0</v>
      </c>
      <c r="AR347" s="14">
        <v>2.4</v>
      </c>
      <c r="AS347" s="14">
        <v>1.6</v>
      </c>
      <c r="AT347" s="14">
        <v>0</v>
      </c>
      <c r="AU347" s="14">
        <v>0.9</v>
      </c>
      <c r="AV347" s="14">
        <v>0</v>
      </c>
      <c r="AW347" s="14">
        <v>0.2</v>
      </c>
      <c r="AX347" s="14">
        <v>0.2</v>
      </c>
      <c r="AY347" s="15">
        <v>3.2</v>
      </c>
      <c r="AZ347" s="1"/>
    </row>
    <row r="348" spans="1:52">
      <c r="A348" s="19">
        <v>12</v>
      </c>
      <c r="B348" s="19">
        <v>12</v>
      </c>
      <c r="C348" s="20">
        <v>347</v>
      </c>
      <c r="D348" s="16">
        <v>4</v>
      </c>
      <c r="E348" s="16">
        <v>4.5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0.1</v>
      </c>
      <c r="L348" s="16">
        <v>15.2</v>
      </c>
      <c r="M348" s="16">
        <v>0</v>
      </c>
      <c r="N348" s="16">
        <v>1.2</v>
      </c>
      <c r="O348" s="16">
        <v>13.2</v>
      </c>
      <c r="P348" s="16">
        <v>1.6</v>
      </c>
      <c r="Q348" s="16">
        <v>3</v>
      </c>
      <c r="R348" s="16">
        <v>0.7</v>
      </c>
      <c r="S348" s="16">
        <v>20.277576340900001</v>
      </c>
      <c r="T348" s="16">
        <v>15.1750213297</v>
      </c>
      <c r="U348" s="16">
        <v>2.13570129E-2</v>
      </c>
      <c r="V348" s="16">
        <v>0</v>
      </c>
      <c r="W348" s="16">
        <v>5.6</v>
      </c>
      <c r="X348" s="16">
        <v>5.4</v>
      </c>
      <c r="Y348" s="16">
        <v>1.9434881738999998</v>
      </c>
      <c r="Z348" s="16">
        <v>26.3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3.2</v>
      </c>
      <c r="AH348" s="16">
        <v>6.8</v>
      </c>
      <c r="AI348" s="16">
        <v>0</v>
      </c>
      <c r="AJ348" s="43">
        <v>5.6</v>
      </c>
      <c r="AK348" s="16">
        <v>1.3</v>
      </c>
      <c r="AL348" s="16">
        <v>0</v>
      </c>
      <c r="AM348" s="14">
        <v>1.2</v>
      </c>
      <c r="AN348" s="14">
        <v>0</v>
      </c>
      <c r="AO348" s="14">
        <v>0</v>
      </c>
      <c r="AP348" s="14">
        <v>0</v>
      </c>
      <c r="AQ348" s="14">
        <v>31.7</v>
      </c>
      <c r="AR348" s="14">
        <v>27.8</v>
      </c>
      <c r="AS348" s="14">
        <v>0</v>
      </c>
      <c r="AT348" s="14">
        <v>0</v>
      </c>
      <c r="AU348" s="14">
        <v>0.8</v>
      </c>
      <c r="AV348" s="14">
        <v>0</v>
      </c>
      <c r="AW348" s="14">
        <v>0</v>
      </c>
      <c r="AX348" s="14">
        <v>2</v>
      </c>
      <c r="AY348" s="15">
        <v>1.1000000000000001</v>
      </c>
      <c r="AZ348" s="1"/>
    </row>
    <row r="349" spans="1:52">
      <c r="A349" s="19">
        <v>12</v>
      </c>
      <c r="B349" s="19">
        <v>13</v>
      </c>
      <c r="C349" s="20">
        <v>348</v>
      </c>
      <c r="D349" s="16">
        <v>9</v>
      </c>
      <c r="E349" s="16">
        <v>0.1</v>
      </c>
      <c r="F349" s="16">
        <v>0</v>
      </c>
      <c r="G349" s="16">
        <v>0</v>
      </c>
      <c r="H349" s="16">
        <v>0</v>
      </c>
      <c r="I349" s="16">
        <v>14</v>
      </c>
      <c r="J349" s="16">
        <v>0</v>
      </c>
      <c r="K349" s="16">
        <v>2</v>
      </c>
      <c r="L349" s="16">
        <v>5.8</v>
      </c>
      <c r="M349" s="16">
        <v>2.2999999999999998</v>
      </c>
      <c r="N349" s="16">
        <v>2.4</v>
      </c>
      <c r="O349" s="16">
        <v>6.3</v>
      </c>
      <c r="P349" s="16">
        <v>3.4</v>
      </c>
      <c r="Q349" s="16">
        <v>6.2</v>
      </c>
      <c r="R349" s="16">
        <v>3.8</v>
      </c>
      <c r="S349" s="16">
        <v>1.2173497353</v>
      </c>
      <c r="T349" s="16">
        <v>1.0117881961999999</v>
      </c>
      <c r="U349" s="16">
        <v>2.1130879979999997</v>
      </c>
      <c r="V349" s="16">
        <v>0</v>
      </c>
      <c r="W349" s="16">
        <v>0</v>
      </c>
      <c r="X349" s="16">
        <v>0</v>
      </c>
      <c r="Y349" s="16">
        <v>0</v>
      </c>
      <c r="Z349" s="16">
        <v>20.2</v>
      </c>
      <c r="AA349" s="16">
        <v>20.399999999999999</v>
      </c>
      <c r="AB349" s="16">
        <v>0.1</v>
      </c>
      <c r="AC349" s="16">
        <v>0</v>
      </c>
      <c r="AD349" s="16">
        <v>0</v>
      </c>
      <c r="AE349" s="16">
        <v>0</v>
      </c>
      <c r="AF349" s="16">
        <v>0</v>
      </c>
      <c r="AG349" s="16">
        <v>7</v>
      </c>
      <c r="AH349" s="16">
        <v>0.9</v>
      </c>
      <c r="AI349" s="16">
        <v>0</v>
      </c>
      <c r="AJ349" s="43">
        <v>7</v>
      </c>
      <c r="AK349" s="16">
        <v>0</v>
      </c>
      <c r="AL349" s="16">
        <v>0</v>
      </c>
      <c r="AM349" s="14">
        <v>0</v>
      </c>
      <c r="AN349" s="14">
        <v>0</v>
      </c>
      <c r="AO349" s="14">
        <v>0</v>
      </c>
      <c r="AP349" s="14">
        <v>0.5</v>
      </c>
      <c r="AQ349" s="14">
        <v>0</v>
      </c>
      <c r="AR349" s="14">
        <v>11.7</v>
      </c>
      <c r="AS349" s="14">
        <v>0</v>
      </c>
      <c r="AT349" s="14">
        <v>0</v>
      </c>
      <c r="AU349" s="14">
        <v>0</v>
      </c>
      <c r="AV349" s="14">
        <v>5.6</v>
      </c>
      <c r="AW349" s="14">
        <v>0</v>
      </c>
      <c r="AX349" s="14">
        <v>2.7</v>
      </c>
      <c r="AY349" s="15">
        <v>6.4</v>
      </c>
      <c r="AZ349" s="1"/>
    </row>
    <row r="350" spans="1:52">
      <c r="A350" s="19">
        <v>12</v>
      </c>
      <c r="B350" s="19">
        <v>14</v>
      </c>
      <c r="C350" s="20">
        <v>349</v>
      </c>
      <c r="D350" s="16">
        <v>3.5</v>
      </c>
      <c r="E350" s="16">
        <v>3</v>
      </c>
      <c r="F350" s="16">
        <v>0</v>
      </c>
      <c r="G350" s="16">
        <v>2</v>
      </c>
      <c r="H350" s="16">
        <v>1</v>
      </c>
      <c r="I350" s="16">
        <v>8</v>
      </c>
      <c r="J350" s="16">
        <v>3</v>
      </c>
      <c r="K350" s="16">
        <v>2.5</v>
      </c>
      <c r="L350" s="16">
        <v>2.7</v>
      </c>
      <c r="M350" s="16">
        <v>2.6</v>
      </c>
      <c r="N350" s="16">
        <v>8.6</v>
      </c>
      <c r="O350" s="16">
        <v>13.2</v>
      </c>
      <c r="P350" s="16">
        <v>0</v>
      </c>
      <c r="Q350" s="16">
        <v>0</v>
      </c>
      <c r="R350" s="16">
        <v>0</v>
      </c>
      <c r="S350" s="16">
        <v>0.23090677399999998</v>
      </c>
      <c r="T350" s="16">
        <v>3.8063220160999998</v>
      </c>
      <c r="U350" s="16">
        <v>8.5984463272999996</v>
      </c>
      <c r="V350" s="16">
        <v>0</v>
      </c>
      <c r="W350" s="16">
        <v>0.5</v>
      </c>
      <c r="X350" s="16">
        <v>0</v>
      </c>
      <c r="Y350" s="16">
        <v>0</v>
      </c>
      <c r="Z350" s="16">
        <v>5.7</v>
      </c>
      <c r="AA350" s="16">
        <v>10.3</v>
      </c>
      <c r="AB350" s="16">
        <v>0.3</v>
      </c>
      <c r="AC350" s="16">
        <v>0</v>
      </c>
      <c r="AD350" s="16">
        <v>0</v>
      </c>
      <c r="AE350" s="16">
        <v>0</v>
      </c>
      <c r="AF350" s="16">
        <v>0</v>
      </c>
      <c r="AG350" s="16">
        <v>7.5</v>
      </c>
      <c r="AH350" s="16">
        <v>6.2</v>
      </c>
      <c r="AI350" s="16">
        <v>0</v>
      </c>
      <c r="AJ350" s="43">
        <v>0</v>
      </c>
      <c r="AK350" s="16">
        <v>0</v>
      </c>
      <c r="AL350" s="16">
        <v>0</v>
      </c>
      <c r="AM350" s="14">
        <v>0</v>
      </c>
      <c r="AN350" s="14">
        <v>0</v>
      </c>
      <c r="AO350" s="14">
        <v>0</v>
      </c>
      <c r="AP350" s="14">
        <v>0</v>
      </c>
      <c r="AQ350" s="14">
        <v>0</v>
      </c>
      <c r="AR350" s="14">
        <v>15.1</v>
      </c>
      <c r="AS350" s="14">
        <v>0.1</v>
      </c>
      <c r="AT350" s="14">
        <v>2.1</v>
      </c>
      <c r="AU350" s="14">
        <v>0</v>
      </c>
      <c r="AV350" s="14">
        <v>6.2</v>
      </c>
      <c r="AW350" s="14">
        <v>0</v>
      </c>
      <c r="AX350" s="14">
        <v>0</v>
      </c>
      <c r="AY350" s="15">
        <v>7.2</v>
      </c>
      <c r="AZ350" s="1"/>
    </row>
    <row r="351" spans="1:52">
      <c r="A351" s="19">
        <v>12</v>
      </c>
      <c r="B351" s="19">
        <v>15</v>
      </c>
      <c r="C351" s="20">
        <v>350</v>
      </c>
      <c r="D351" s="16">
        <v>2.5</v>
      </c>
      <c r="E351" s="16">
        <v>11</v>
      </c>
      <c r="F351" s="16">
        <v>1</v>
      </c>
      <c r="G351" s="16">
        <v>1</v>
      </c>
      <c r="H351" s="16">
        <v>0</v>
      </c>
      <c r="I351" s="16">
        <v>4.5</v>
      </c>
      <c r="J351" s="16">
        <v>16</v>
      </c>
      <c r="K351" s="16">
        <v>0</v>
      </c>
      <c r="L351" s="16">
        <v>2.5</v>
      </c>
      <c r="M351" s="16">
        <v>0</v>
      </c>
      <c r="N351" s="16">
        <v>2.2000000000000002</v>
      </c>
      <c r="O351" s="16">
        <v>2.5</v>
      </c>
      <c r="P351" s="16">
        <v>4</v>
      </c>
      <c r="Q351" s="16">
        <v>1</v>
      </c>
      <c r="R351" s="16">
        <v>4.5</v>
      </c>
      <c r="S351" s="16">
        <v>1.0500253661999999</v>
      </c>
      <c r="T351" s="16">
        <v>6.2149647000000002E-2</v>
      </c>
      <c r="U351" s="16">
        <v>0.97369707169999986</v>
      </c>
      <c r="V351" s="16">
        <v>0</v>
      </c>
      <c r="W351" s="16">
        <v>1.8</v>
      </c>
      <c r="X351" s="16">
        <v>0</v>
      </c>
      <c r="Y351" s="16">
        <v>2.13570129E-2</v>
      </c>
      <c r="Z351" s="16">
        <v>0.7</v>
      </c>
      <c r="AA351" s="16">
        <v>0</v>
      </c>
      <c r="AB351" s="16">
        <v>16.5</v>
      </c>
      <c r="AC351" s="16">
        <v>1.6</v>
      </c>
      <c r="AD351" s="16">
        <v>3.2</v>
      </c>
      <c r="AE351" s="16">
        <v>0</v>
      </c>
      <c r="AF351" s="16">
        <v>3</v>
      </c>
      <c r="AG351" s="16">
        <v>0.4</v>
      </c>
      <c r="AH351" s="16">
        <v>4.8</v>
      </c>
      <c r="AI351" s="16">
        <v>0</v>
      </c>
      <c r="AJ351" s="43">
        <v>8.3000000000000007</v>
      </c>
      <c r="AK351" s="16">
        <v>0</v>
      </c>
      <c r="AL351" s="16">
        <v>0</v>
      </c>
      <c r="AM351" s="14">
        <v>5</v>
      </c>
      <c r="AN351" s="14">
        <v>0</v>
      </c>
      <c r="AO351" s="14">
        <v>15</v>
      </c>
      <c r="AP351" s="14">
        <v>0</v>
      </c>
      <c r="AQ351" s="14">
        <v>0</v>
      </c>
      <c r="AR351" s="14">
        <v>12</v>
      </c>
      <c r="AS351" s="14">
        <v>1.9</v>
      </c>
      <c r="AT351" s="14">
        <v>12.5</v>
      </c>
      <c r="AU351" s="14">
        <v>24.6</v>
      </c>
      <c r="AV351" s="14">
        <v>5.0999999999999996</v>
      </c>
      <c r="AW351" s="14">
        <v>0</v>
      </c>
      <c r="AX351" s="14">
        <v>0</v>
      </c>
      <c r="AY351" s="15">
        <v>42.7</v>
      </c>
      <c r="AZ351" s="1"/>
    </row>
    <row r="352" spans="1:52">
      <c r="A352" s="19">
        <v>12</v>
      </c>
      <c r="B352" s="19">
        <v>16</v>
      </c>
      <c r="C352" s="20">
        <v>351</v>
      </c>
      <c r="D352" s="16">
        <v>0</v>
      </c>
      <c r="E352" s="16">
        <v>15</v>
      </c>
      <c r="F352" s="16">
        <v>4.5</v>
      </c>
      <c r="G352" s="16">
        <v>11</v>
      </c>
      <c r="H352" s="16">
        <v>2</v>
      </c>
      <c r="I352" s="16">
        <v>4.3</v>
      </c>
      <c r="J352" s="16">
        <v>8</v>
      </c>
      <c r="K352" s="16">
        <v>0</v>
      </c>
      <c r="L352" s="16">
        <v>7.2</v>
      </c>
      <c r="M352" s="16">
        <v>0</v>
      </c>
      <c r="N352" s="16">
        <v>2.6</v>
      </c>
      <c r="O352" s="16">
        <v>0</v>
      </c>
      <c r="P352" s="16">
        <v>11</v>
      </c>
      <c r="Q352" s="16">
        <v>3</v>
      </c>
      <c r="R352" s="16">
        <v>7.6</v>
      </c>
      <c r="S352" s="16">
        <v>1.7731767979999997</v>
      </c>
      <c r="T352" s="16">
        <v>0</v>
      </c>
      <c r="U352" s="16">
        <v>3.8511350180999999</v>
      </c>
      <c r="V352" s="16">
        <v>0</v>
      </c>
      <c r="W352" s="16">
        <v>8</v>
      </c>
      <c r="X352" s="16">
        <v>0</v>
      </c>
      <c r="Y352" s="16">
        <v>4.0898674174999998</v>
      </c>
      <c r="Z352" s="16">
        <v>1</v>
      </c>
      <c r="AA352" s="16">
        <v>0</v>
      </c>
      <c r="AB352" s="16">
        <v>6.2</v>
      </c>
      <c r="AC352" s="16">
        <v>0</v>
      </c>
      <c r="AD352" s="16">
        <v>0</v>
      </c>
      <c r="AE352" s="16">
        <v>0</v>
      </c>
      <c r="AF352" s="16">
        <v>0</v>
      </c>
      <c r="AG352" s="16">
        <v>4.2</v>
      </c>
      <c r="AH352" s="16">
        <v>5.4</v>
      </c>
      <c r="AI352" s="16">
        <v>0</v>
      </c>
      <c r="AJ352" s="43">
        <v>3.2</v>
      </c>
      <c r="AK352" s="16">
        <v>0</v>
      </c>
      <c r="AL352" s="16">
        <v>0</v>
      </c>
      <c r="AM352" s="14">
        <v>0</v>
      </c>
      <c r="AN352" s="14">
        <v>0.3</v>
      </c>
      <c r="AO352" s="14">
        <v>13</v>
      </c>
      <c r="AP352" s="14">
        <v>0</v>
      </c>
      <c r="AQ352" s="14">
        <v>0.9</v>
      </c>
      <c r="AR352" s="14">
        <v>12.6</v>
      </c>
      <c r="AS352" s="14">
        <v>2.7</v>
      </c>
      <c r="AT352" s="14">
        <v>1.5</v>
      </c>
      <c r="AU352" s="14">
        <v>11.3</v>
      </c>
      <c r="AV352" s="14">
        <v>0</v>
      </c>
      <c r="AW352" s="14">
        <v>0.1</v>
      </c>
      <c r="AX352" s="14">
        <v>0</v>
      </c>
      <c r="AY352" s="15">
        <v>0.7</v>
      </c>
      <c r="AZ352" s="1"/>
    </row>
    <row r="353" spans="1:52">
      <c r="A353" s="19">
        <v>12</v>
      </c>
      <c r="B353" s="19">
        <v>17</v>
      </c>
      <c r="C353" s="20">
        <v>352</v>
      </c>
      <c r="D353" s="16">
        <v>0.1</v>
      </c>
      <c r="E353" s="16">
        <v>18.5</v>
      </c>
      <c r="F353" s="16">
        <v>1.5</v>
      </c>
      <c r="G353" s="16">
        <v>23</v>
      </c>
      <c r="H353" s="16">
        <v>1.8</v>
      </c>
      <c r="I353" s="16">
        <v>2.5</v>
      </c>
      <c r="J353" s="16">
        <v>4</v>
      </c>
      <c r="K353" s="16">
        <v>0.1</v>
      </c>
      <c r="L353" s="16">
        <v>0.1</v>
      </c>
      <c r="M353" s="16">
        <v>0</v>
      </c>
      <c r="N353" s="16">
        <v>0</v>
      </c>
      <c r="O353" s="16">
        <v>0</v>
      </c>
      <c r="P353" s="16">
        <v>1.5</v>
      </c>
      <c r="Q353" s="16">
        <v>6.6</v>
      </c>
      <c r="R353" s="16">
        <v>11.7</v>
      </c>
      <c r="S353" s="16">
        <v>0.26389345600000003</v>
      </c>
      <c r="T353" s="16">
        <v>2.2198730624999996</v>
      </c>
      <c r="U353" s="16">
        <v>1.4866074708000001</v>
      </c>
      <c r="V353" s="16">
        <v>0</v>
      </c>
      <c r="W353" s="16">
        <v>0</v>
      </c>
      <c r="X353" s="16">
        <v>0</v>
      </c>
      <c r="Y353" s="16">
        <v>6.5298919290999997</v>
      </c>
      <c r="Z353" s="16">
        <v>0</v>
      </c>
      <c r="AA353" s="16">
        <v>0</v>
      </c>
      <c r="AB353" s="16">
        <v>0</v>
      </c>
      <c r="AC353" s="16">
        <v>0.6</v>
      </c>
      <c r="AD353" s="16">
        <v>0.4</v>
      </c>
      <c r="AE353" s="16">
        <v>0</v>
      </c>
      <c r="AF353" s="16">
        <v>0</v>
      </c>
      <c r="AG353" s="16">
        <v>1.4</v>
      </c>
      <c r="AH353" s="16">
        <v>11.6</v>
      </c>
      <c r="AI353" s="16">
        <v>0</v>
      </c>
      <c r="AJ353" s="43">
        <v>0</v>
      </c>
      <c r="AK353" s="16">
        <v>0</v>
      </c>
      <c r="AL353" s="16">
        <v>0</v>
      </c>
      <c r="AM353" s="14">
        <v>0</v>
      </c>
      <c r="AN353" s="14">
        <v>0.2</v>
      </c>
      <c r="AO353" s="14">
        <v>14.9</v>
      </c>
      <c r="AP353" s="14">
        <v>1.1000000000000001</v>
      </c>
      <c r="AQ353" s="14">
        <v>1.9</v>
      </c>
      <c r="AR353" s="14">
        <v>0</v>
      </c>
      <c r="AS353" s="14">
        <v>0</v>
      </c>
      <c r="AT353" s="14">
        <v>15.5</v>
      </c>
      <c r="AU353" s="14">
        <v>0.2</v>
      </c>
      <c r="AV353" s="14">
        <v>5.2</v>
      </c>
      <c r="AW353" s="14">
        <v>27.3</v>
      </c>
      <c r="AX353" s="14">
        <v>0.8</v>
      </c>
      <c r="AY353" s="15">
        <v>0</v>
      </c>
      <c r="AZ353" s="1"/>
    </row>
    <row r="354" spans="1:52">
      <c r="A354" s="19">
        <v>12</v>
      </c>
      <c r="B354" s="19">
        <v>18</v>
      </c>
      <c r="C354" s="20">
        <v>353</v>
      </c>
      <c r="D354" s="16">
        <v>0</v>
      </c>
      <c r="E354" s="16">
        <v>0</v>
      </c>
      <c r="F354" s="16">
        <v>2</v>
      </c>
      <c r="G354" s="16">
        <v>5.5</v>
      </c>
      <c r="H354" s="16">
        <v>14</v>
      </c>
      <c r="I354" s="16">
        <v>1.5</v>
      </c>
      <c r="J354" s="16">
        <v>16</v>
      </c>
      <c r="K354" s="16">
        <v>0</v>
      </c>
      <c r="L354" s="16">
        <v>0</v>
      </c>
      <c r="M354" s="16">
        <v>0.1</v>
      </c>
      <c r="N354" s="16">
        <v>0.1</v>
      </c>
      <c r="O354" s="16">
        <v>0</v>
      </c>
      <c r="P354" s="16">
        <v>0</v>
      </c>
      <c r="Q354" s="16">
        <v>6.2</v>
      </c>
      <c r="R354" s="16">
        <v>0.2</v>
      </c>
      <c r="S354" s="16">
        <v>0.97077385789999993</v>
      </c>
      <c r="T354" s="16">
        <v>1.2940963849</v>
      </c>
      <c r="U354" s="16">
        <v>0.46112876209999998</v>
      </c>
      <c r="V354" s="16">
        <v>0</v>
      </c>
      <c r="W354" s="16">
        <v>0</v>
      </c>
      <c r="X354" s="16">
        <v>0.5</v>
      </c>
      <c r="Y354" s="16">
        <v>5.9042164649999993</v>
      </c>
      <c r="Z354" s="16">
        <v>5.2</v>
      </c>
      <c r="AA354" s="16">
        <v>0</v>
      </c>
      <c r="AB354" s="16">
        <v>0.2</v>
      </c>
      <c r="AC354" s="16">
        <v>8.5</v>
      </c>
      <c r="AD354" s="16">
        <v>0</v>
      </c>
      <c r="AE354" s="16">
        <v>0</v>
      </c>
      <c r="AF354" s="16">
        <v>0</v>
      </c>
      <c r="AG354" s="16">
        <v>0.9</v>
      </c>
      <c r="AH354" s="16">
        <v>0.3</v>
      </c>
      <c r="AI354" s="16">
        <v>0</v>
      </c>
      <c r="AJ354" s="43">
        <v>25.3</v>
      </c>
      <c r="AK354" s="16">
        <v>0.3</v>
      </c>
      <c r="AL354" s="16">
        <v>0.1</v>
      </c>
      <c r="AM354" s="14">
        <v>0</v>
      </c>
      <c r="AN354" s="14">
        <v>0.1</v>
      </c>
      <c r="AO354" s="14">
        <v>1</v>
      </c>
      <c r="AP354" s="14">
        <v>11</v>
      </c>
      <c r="AQ354" s="14">
        <v>0</v>
      </c>
      <c r="AR354" s="14">
        <v>3.6</v>
      </c>
      <c r="AS354" s="14">
        <v>1.3</v>
      </c>
      <c r="AT354" s="14">
        <v>0.2</v>
      </c>
      <c r="AU354" s="14">
        <v>4.4000000000000004</v>
      </c>
      <c r="AV354" s="14">
        <v>9.6</v>
      </c>
      <c r="AW354" s="14">
        <v>6.7</v>
      </c>
      <c r="AX354" s="14">
        <v>0</v>
      </c>
      <c r="AY354" s="15">
        <v>0</v>
      </c>
      <c r="AZ354" s="1"/>
    </row>
    <row r="355" spans="1:52">
      <c r="A355" s="19">
        <v>12</v>
      </c>
      <c r="B355" s="19">
        <v>19</v>
      </c>
      <c r="C355" s="20">
        <v>354</v>
      </c>
      <c r="D355" s="16">
        <v>0</v>
      </c>
      <c r="E355" s="16">
        <v>0</v>
      </c>
      <c r="F355" s="16">
        <v>4</v>
      </c>
      <c r="G355" s="16">
        <v>1</v>
      </c>
      <c r="H355" s="16">
        <v>0.1</v>
      </c>
      <c r="I355" s="16">
        <v>0</v>
      </c>
      <c r="J355" s="16">
        <v>3.8</v>
      </c>
      <c r="K355" s="16">
        <v>0.8</v>
      </c>
      <c r="L355" s="16">
        <v>0.1</v>
      </c>
      <c r="M355" s="16">
        <v>0.8</v>
      </c>
      <c r="N355" s="16">
        <v>0</v>
      </c>
      <c r="O355" s="16">
        <v>0</v>
      </c>
      <c r="P355" s="16">
        <v>0</v>
      </c>
      <c r="Q355" s="16">
        <v>3.8</v>
      </c>
      <c r="R355" s="16">
        <v>11.4</v>
      </c>
      <c r="S355" s="16">
        <v>1.2877553366000001</v>
      </c>
      <c r="T355" s="16">
        <v>0.28630949019999996</v>
      </c>
      <c r="U355" s="16">
        <v>21.905054034200003</v>
      </c>
      <c r="V355" s="16">
        <v>9.6999999999999993</v>
      </c>
      <c r="W355" s="16">
        <v>0</v>
      </c>
      <c r="X355" s="16">
        <v>3.6</v>
      </c>
      <c r="Y355" s="16">
        <v>0.213570129</v>
      </c>
      <c r="Z355" s="16">
        <v>3</v>
      </c>
      <c r="AA355" s="16">
        <v>0</v>
      </c>
      <c r="AB355" s="16">
        <v>8</v>
      </c>
      <c r="AC355" s="16">
        <v>3.5</v>
      </c>
      <c r="AD355" s="16">
        <v>0</v>
      </c>
      <c r="AE355" s="16">
        <v>0</v>
      </c>
      <c r="AF355" s="16">
        <v>0</v>
      </c>
      <c r="AG355" s="16">
        <v>4.5</v>
      </c>
      <c r="AH355" s="16">
        <v>0.4</v>
      </c>
      <c r="AI355" s="16">
        <v>0</v>
      </c>
      <c r="AJ355" s="43">
        <v>7.7</v>
      </c>
      <c r="AK355" s="16">
        <v>6.4</v>
      </c>
      <c r="AL355" s="16">
        <v>0</v>
      </c>
      <c r="AM355" s="14">
        <v>0</v>
      </c>
      <c r="AN355" s="14">
        <v>0</v>
      </c>
      <c r="AO355" s="14">
        <v>5</v>
      </c>
      <c r="AP355" s="14">
        <v>9.6</v>
      </c>
      <c r="AQ355" s="14">
        <v>3</v>
      </c>
      <c r="AR355" s="14">
        <v>0</v>
      </c>
      <c r="AS355" s="14">
        <v>0</v>
      </c>
      <c r="AT355" s="14">
        <v>25.1</v>
      </c>
      <c r="AU355" s="14">
        <v>7.8</v>
      </c>
      <c r="AV355" s="14">
        <v>0.5</v>
      </c>
      <c r="AW355" s="14">
        <v>13.3</v>
      </c>
      <c r="AX355" s="14">
        <v>0.1</v>
      </c>
      <c r="AY355" s="15">
        <v>0</v>
      </c>
      <c r="AZ355" s="1"/>
    </row>
    <row r="356" spans="1:52">
      <c r="A356" s="19">
        <v>12</v>
      </c>
      <c r="B356" s="19">
        <v>20</v>
      </c>
      <c r="C356" s="20">
        <v>355</v>
      </c>
      <c r="D356" s="16">
        <v>0</v>
      </c>
      <c r="E356" s="16">
        <v>0.1</v>
      </c>
      <c r="F356" s="16">
        <v>0</v>
      </c>
      <c r="G356" s="16">
        <v>2.5</v>
      </c>
      <c r="H356" s="16">
        <v>0</v>
      </c>
      <c r="I356" s="16">
        <v>0.1</v>
      </c>
      <c r="J356" s="16">
        <v>0.8</v>
      </c>
      <c r="K356" s="16">
        <v>1.4</v>
      </c>
      <c r="L356" s="16">
        <v>0</v>
      </c>
      <c r="M356" s="16">
        <v>1.2</v>
      </c>
      <c r="N356" s="16">
        <v>0</v>
      </c>
      <c r="O356" s="16">
        <v>8.8000000000000007</v>
      </c>
      <c r="P356" s="16">
        <v>0</v>
      </c>
      <c r="Q356" s="16">
        <v>3.4</v>
      </c>
      <c r="R356" s="16">
        <v>14.3</v>
      </c>
      <c r="S356" s="16">
        <v>6.9909831652999994</v>
      </c>
      <c r="T356" s="16">
        <v>0</v>
      </c>
      <c r="U356" s="16">
        <v>0.16979708190000001</v>
      </c>
      <c r="V356" s="16">
        <v>9.8000000000000007</v>
      </c>
      <c r="W356" s="16">
        <v>0</v>
      </c>
      <c r="X356" s="16">
        <v>8</v>
      </c>
      <c r="Y356" s="16">
        <v>1.0731071199</v>
      </c>
      <c r="Z356" s="16">
        <v>0</v>
      </c>
      <c r="AA356" s="16">
        <v>0</v>
      </c>
      <c r="AB356" s="16">
        <v>0.3</v>
      </c>
      <c r="AC356" s="16">
        <v>4.8</v>
      </c>
      <c r="AD356" s="16">
        <v>0.3</v>
      </c>
      <c r="AE356" s="16">
        <v>0</v>
      </c>
      <c r="AF356" s="16">
        <v>0</v>
      </c>
      <c r="AG356" s="16">
        <v>0</v>
      </c>
      <c r="AH356" s="16">
        <v>0</v>
      </c>
      <c r="AI356" s="16">
        <v>0</v>
      </c>
      <c r="AJ356" s="43">
        <v>0.7</v>
      </c>
      <c r="AK356" s="16">
        <v>0.3</v>
      </c>
      <c r="AL356" s="16">
        <v>4.2</v>
      </c>
      <c r="AM356" s="14">
        <v>4.5</v>
      </c>
      <c r="AN356" s="14">
        <v>5.7</v>
      </c>
      <c r="AO356" s="14">
        <v>0.5</v>
      </c>
      <c r="AP356" s="14">
        <v>1.2</v>
      </c>
      <c r="AQ356" s="14">
        <v>6.2</v>
      </c>
      <c r="AR356" s="14">
        <v>0</v>
      </c>
      <c r="AS356" s="14">
        <v>0</v>
      </c>
      <c r="AT356" s="14">
        <v>3.3</v>
      </c>
      <c r="AU356" s="14">
        <v>0</v>
      </c>
      <c r="AV356" s="14">
        <v>16.2</v>
      </c>
      <c r="AW356" s="14">
        <v>0.1</v>
      </c>
      <c r="AX356" s="14">
        <v>1.6</v>
      </c>
      <c r="AY356" s="15">
        <v>2.2000000000000002</v>
      </c>
      <c r="AZ356" s="1"/>
    </row>
    <row r="357" spans="1:52">
      <c r="A357" s="19">
        <v>12</v>
      </c>
      <c r="B357" s="19">
        <v>21</v>
      </c>
      <c r="C357" s="20">
        <v>356</v>
      </c>
      <c r="D357" s="16">
        <v>2</v>
      </c>
      <c r="E357" s="16">
        <v>7.5</v>
      </c>
      <c r="F357" s="16">
        <v>16</v>
      </c>
      <c r="G357" s="16">
        <v>1.2</v>
      </c>
      <c r="H357" s="16">
        <v>0</v>
      </c>
      <c r="I357" s="16">
        <v>0</v>
      </c>
      <c r="J357" s="16">
        <v>7</v>
      </c>
      <c r="K357" s="16">
        <v>1</v>
      </c>
      <c r="L357" s="16">
        <v>0</v>
      </c>
      <c r="M357" s="16">
        <v>1.5</v>
      </c>
      <c r="N357" s="16">
        <v>1.8</v>
      </c>
      <c r="O357" s="16">
        <v>5</v>
      </c>
      <c r="P357" s="16">
        <v>0</v>
      </c>
      <c r="Q357" s="16">
        <v>2.6</v>
      </c>
      <c r="R357" s="16">
        <v>0</v>
      </c>
      <c r="S357" s="16">
        <v>6.0012117146000001</v>
      </c>
      <c r="T357" s="16">
        <v>0</v>
      </c>
      <c r="U357" s="16">
        <v>0.1708561032</v>
      </c>
      <c r="V357" s="16">
        <v>0.1</v>
      </c>
      <c r="W357" s="16">
        <v>0</v>
      </c>
      <c r="X357" s="16">
        <v>12.4</v>
      </c>
      <c r="Y357" s="16">
        <v>1.3477171610999998</v>
      </c>
      <c r="Z357" s="16">
        <v>1.4</v>
      </c>
      <c r="AA357" s="16">
        <v>5.9</v>
      </c>
      <c r="AB357" s="16">
        <v>0</v>
      </c>
      <c r="AC357" s="16">
        <v>0.3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11.4</v>
      </c>
      <c r="AJ357" s="43">
        <v>0</v>
      </c>
      <c r="AK357" s="16">
        <v>45.9</v>
      </c>
      <c r="AL357" s="16">
        <v>0</v>
      </c>
      <c r="AM357" s="14">
        <v>4</v>
      </c>
      <c r="AN357" s="14">
        <v>0</v>
      </c>
      <c r="AO357" s="14">
        <v>0</v>
      </c>
      <c r="AP357" s="14">
        <v>3.6</v>
      </c>
      <c r="AQ357" s="14">
        <v>19.8</v>
      </c>
      <c r="AR357" s="14">
        <v>0.8</v>
      </c>
      <c r="AS357" s="14">
        <v>0.2</v>
      </c>
      <c r="AT357" s="14">
        <v>1.6</v>
      </c>
      <c r="AU357" s="14">
        <v>0</v>
      </c>
      <c r="AV357" s="14">
        <v>0</v>
      </c>
      <c r="AW357" s="14">
        <v>0</v>
      </c>
      <c r="AX357" s="14">
        <v>3.4</v>
      </c>
      <c r="AY357" s="15">
        <v>5.8</v>
      </c>
      <c r="AZ357" s="1"/>
    </row>
    <row r="358" spans="1:52">
      <c r="A358" s="19">
        <v>12</v>
      </c>
      <c r="B358" s="19">
        <v>22</v>
      </c>
      <c r="C358" s="20">
        <v>357</v>
      </c>
      <c r="D358" s="16">
        <v>0.1</v>
      </c>
      <c r="E358" s="16">
        <v>0.1</v>
      </c>
      <c r="F358" s="16">
        <v>9.5</v>
      </c>
      <c r="G358" s="16">
        <v>0</v>
      </c>
      <c r="H358" s="16">
        <v>0</v>
      </c>
      <c r="I358" s="16">
        <v>0</v>
      </c>
      <c r="J358" s="16">
        <v>2.5</v>
      </c>
      <c r="K358" s="16">
        <v>3</v>
      </c>
      <c r="L358" s="16">
        <v>0</v>
      </c>
      <c r="M358" s="16">
        <v>0</v>
      </c>
      <c r="N358" s="16">
        <v>0.1</v>
      </c>
      <c r="O358" s="16">
        <v>5.5</v>
      </c>
      <c r="P358" s="16">
        <v>0</v>
      </c>
      <c r="Q358" s="16">
        <v>0</v>
      </c>
      <c r="R358" s="16">
        <v>16</v>
      </c>
      <c r="S358" s="16">
        <v>2.2430310817999999</v>
      </c>
      <c r="T358" s="16">
        <v>5.9995810919999997</v>
      </c>
      <c r="U358" s="16">
        <v>0.1922131161</v>
      </c>
      <c r="V358" s="16">
        <v>0</v>
      </c>
      <c r="W358" s="16">
        <v>0</v>
      </c>
      <c r="X358" s="16">
        <v>14</v>
      </c>
      <c r="Y358" s="16">
        <v>5.9327965698999998</v>
      </c>
      <c r="Z358" s="16">
        <v>13.3</v>
      </c>
      <c r="AA358" s="16">
        <v>0</v>
      </c>
      <c r="AB358" s="16">
        <v>0</v>
      </c>
      <c r="AC358" s="16">
        <v>0</v>
      </c>
      <c r="AD358" s="16">
        <v>5.5</v>
      </c>
      <c r="AE358" s="16">
        <v>0</v>
      </c>
      <c r="AF358" s="16">
        <v>0.4</v>
      </c>
      <c r="AG358" s="16">
        <v>0</v>
      </c>
      <c r="AH358" s="16">
        <v>0</v>
      </c>
      <c r="AI358" s="16">
        <v>0</v>
      </c>
      <c r="AJ358" s="43">
        <v>1.2</v>
      </c>
      <c r="AK358" s="16">
        <v>18.600000000000001</v>
      </c>
      <c r="AL358" s="16">
        <v>19.5</v>
      </c>
      <c r="AM358" s="14">
        <v>1.9</v>
      </c>
      <c r="AN358" s="14">
        <v>9.1999999999999993</v>
      </c>
      <c r="AO358" s="14">
        <v>0.1</v>
      </c>
      <c r="AP358" s="14">
        <v>9.1999999999999993</v>
      </c>
      <c r="AQ358" s="14">
        <v>10.1</v>
      </c>
      <c r="AR358" s="14">
        <v>0</v>
      </c>
      <c r="AS358" s="14">
        <v>0</v>
      </c>
      <c r="AT358" s="14">
        <v>2.2999999999999998</v>
      </c>
      <c r="AU358" s="14">
        <v>0</v>
      </c>
      <c r="AV358" s="14">
        <v>19.7</v>
      </c>
      <c r="AW358" s="14">
        <v>14.1</v>
      </c>
      <c r="AX358" s="14">
        <v>2.2999999999999998</v>
      </c>
      <c r="AY358" s="15">
        <v>13.1</v>
      </c>
      <c r="AZ358" s="1"/>
    </row>
    <row r="359" spans="1:52">
      <c r="A359" s="19">
        <v>12</v>
      </c>
      <c r="B359" s="19">
        <v>23</v>
      </c>
      <c r="C359" s="20">
        <v>358</v>
      </c>
      <c r="D359" s="16">
        <v>5.5</v>
      </c>
      <c r="E359" s="16">
        <v>3.5</v>
      </c>
      <c r="F359" s="16">
        <v>21</v>
      </c>
      <c r="G359" s="16">
        <v>16.5</v>
      </c>
      <c r="H359" s="16">
        <v>0</v>
      </c>
      <c r="I359" s="16">
        <v>0</v>
      </c>
      <c r="J359" s="16">
        <v>3</v>
      </c>
      <c r="K359" s="16">
        <v>1</v>
      </c>
      <c r="L359" s="16">
        <v>0</v>
      </c>
      <c r="M359" s="16">
        <v>0.6</v>
      </c>
      <c r="N359" s="16">
        <v>11.2</v>
      </c>
      <c r="O359" s="16">
        <v>7.3</v>
      </c>
      <c r="P359" s="16">
        <v>2.6</v>
      </c>
      <c r="Q359" s="16">
        <v>0</v>
      </c>
      <c r="R359" s="16">
        <v>0.9</v>
      </c>
      <c r="S359" s="16">
        <v>6.3674955237000006</v>
      </c>
      <c r="T359" s="16">
        <v>4.2290993178999994</v>
      </c>
      <c r="U359" s="16">
        <v>7.9862016467999997</v>
      </c>
      <c r="V359" s="16">
        <v>0</v>
      </c>
      <c r="W359" s="16">
        <v>0</v>
      </c>
      <c r="X359" s="16">
        <v>50.3</v>
      </c>
      <c r="Y359" s="16">
        <v>2.5771399738999996</v>
      </c>
      <c r="Z359" s="16">
        <v>21.3</v>
      </c>
      <c r="AA359" s="16">
        <v>0</v>
      </c>
      <c r="AB359" s="16">
        <v>5</v>
      </c>
      <c r="AC359" s="16">
        <v>4.7</v>
      </c>
      <c r="AD359" s="16">
        <v>0.6</v>
      </c>
      <c r="AE359" s="16">
        <v>0</v>
      </c>
      <c r="AF359" s="16">
        <v>11</v>
      </c>
      <c r="AG359" s="16">
        <v>0</v>
      </c>
      <c r="AH359" s="16">
        <v>1.8</v>
      </c>
      <c r="AI359" s="16">
        <v>0</v>
      </c>
      <c r="AJ359" s="43">
        <v>2</v>
      </c>
      <c r="AK359" s="16">
        <v>2.2999999999999998</v>
      </c>
      <c r="AL359" s="16">
        <v>3.6</v>
      </c>
      <c r="AM359" s="14">
        <v>0</v>
      </c>
      <c r="AN359" s="14">
        <v>13.5</v>
      </c>
      <c r="AO359" s="14">
        <v>0.5</v>
      </c>
      <c r="AP359" s="14">
        <v>0.4</v>
      </c>
      <c r="AQ359" s="14">
        <v>20.2</v>
      </c>
      <c r="AR359" s="14">
        <v>6</v>
      </c>
      <c r="AS359" s="14">
        <v>0</v>
      </c>
      <c r="AT359" s="14">
        <v>1.9</v>
      </c>
      <c r="AU359" s="14">
        <v>2.4</v>
      </c>
      <c r="AV359" s="14">
        <v>6.5</v>
      </c>
      <c r="AW359" s="14">
        <v>11.5</v>
      </c>
      <c r="AX359" s="14">
        <v>1.3</v>
      </c>
      <c r="AY359" s="15">
        <v>12.2</v>
      </c>
      <c r="AZ359" s="1"/>
    </row>
    <row r="360" spans="1:52">
      <c r="A360" s="19">
        <v>12</v>
      </c>
      <c r="B360" s="19">
        <v>24</v>
      </c>
      <c r="C360" s="20">
        <v>359</v>
      </c>
      <c r="D360" s="16">
        <v>6.5</v>
      </c>
      <c r="E360" s="16">
        <v>0</v>
      </c>
      <c r="F360" s="16">
        <v>3.5</v>
      </c>
      <c r="G360" s="16">
        <v>5</v>
      </c>
      <c r="H360" s="16">
        <v>0</v>
      </c>
      <c r="I360" s="16">
        <v>1</v>
      </c>
      <c r="J360" s="16">
        <v>6.8</v>
      </c>
      <c r="K360" s="16">
        <v>6</v>
      </c>
      <c r="L360" s="16">
        <v>0</v>
      </c>
      <c r="M360" s="16">
        <v>14.6</v>
      </c>
      <c r="N360" s="16">
        <v>7.6</v>
      </c>
      <c r="O360" s="16">
        <v>0.8</v>
      </c>
      <c r="P360" s="16">
        <v>6.8</v>
      </c>
      <c r="Q360" s="16">
        <v>8</v>
      </c>
      <c r="R360" s="16">
        <v>0</v>
      </c>
      <c r="S360" s="16">
        <v>5.0740333192999998</v>
      </c>
      <c r="T360" s="16">
        <v>0.1203170589</v>
      </c>
      <c r="U360" s="16">
        <v>4.8299806519999997</v>
      </c>
      <c r="V360" s="16">
        <v>3.8</v>
      </c>
      <c r="W360" s="16">
        <v>0</v>
      </c>
      <c r="X360" s="16">
        <v>0</v>
      </c>
      <c r="Y360" s="16">
        <v>6.2284144419</v>
      </c>
      <c r="Z360" s="16">
        <v>0</v>
      </c>
      <c r="AA360" s="16">
        <v>33.4</v>
      </c>
      <c r="AB360" s="16">
        <v>0</v>
      </c>
      <c r="AC360" s="16">
        <v>6.5</v>
      </c>
      <c r="AD360" s="16">
        <v>1.4</v>
      </c>
      <c r="AE360" s="16">
        <v>0</v>
      </c>
      <c r="AF360" s="16">
        <v>0</v>
      </c>
      <c r="AG360" s="16">
        <v>0</v>
      </c>
      <c r="AH360" s="16">
        <v>0</v>
      </c>
      <c r="AI360" s="16">
        <v>13</v>
      </c>
      <c r="AJ360" s="43">
        <v>2</v>
      </c>
      <c r="AK360" s="16">
        <v>1</v>
      </c>
      <c r="AL360" s="16">
        <v>0.2</v>
      </c>
      <c r="AM360" s="14">
        <v>5.7</v>
      </c>
      <c r="AN360" s="14">
        <v>0.7</v>
      </c>
      <c r="AO360" s="14">
        <v>2.8</v>
      </c>
      <c r="AP360" s="14">
        <v>0.3</v>
      </c>
      <c r="AQ360" s="14">
        <v>14.2</v>
      </c>
      <c r="AR360" s="14">
        <v>4.7</v>
      </c>
      <c r="AS360" s="14">
        <v>0</v>
      </c>
      <c r="AT360" s="14">
        <v>1.2</v>
      </c>
      <c r="AU360" s="14">
        <v>2.4</v>
      </c>
      <c r="AV360" s="14">
        <v>0.2</v>
      </c>
      <c r="AW360" s="14">
        <v>0</v>
      </c>
      <c r="AX360" s="14">
        <v>0.1</v>
      </c>
      <c r="AY360" s="15">
        <v>10.899999999999999</v>
      </c>
      <c r="AZ360" s="1"/>
    </row>
    <row r="361" spans="1:52">
      <c r="A361" s="19">
        <v>12</v>
      </c>
      <c r="B361" s="19">
        <v>25</v>
      </c>
      <c r="C361" s="20">
        <v>360</v>
      </c>
      <c r="D361" s="16">
        <v>3.5</v>
      </c>
      <c r="E361" s="16">
        <v>0</v>
      </c>
      <c r="F361" s="16">
        <v>2.5</v>
      </c>
      <c r="G361" s="16">
        <v>13</v>
      </c>
      <c r="H361" s="16">
        <v>0</v>
      </c>
      <c r="I361" s="16">
        <v>3</v>
      </c>
      <c r="J361" s="16">
        <v>6</v>
      </c>
      <c r="K361" s="16">
        <v>0.1</v>
      </c>
      <c r="L361" s="16">
        <v>0</v>
      </c>
      <c r="M361" s="16">
        <v>5.8</v>
      </c>
      <c r="N361" s="16">
        <v>18</v>
      </c>
      <c r="O361" s="16">
        <v>0</v>
      </c>
      <c r="P361" s="16">
        <v>3.8</v>
      </c>
      <c r="Q361" s="16">
        <v>7.4</v>
      </c>
      <c r="R361" s="16">
        <v>0</v>
      </c>
      <c r="S361" s="16">
        <v>10.441515646399999</v>
      </c>
      <c r="T361" s="16">
        <v>0.44849727090000002</v>
      </c>
      <c r="U361" s="16">
        <v>3.688573002</v>
      </c>
      <c r="V361" s="16">
        <v>2.7</v>
      </c>
      <c r="W361" s="16">
        <v>8.6999999999999993</v>
      </c>
      <c r="X361" s="16">
        <v>0</v>
      </c>
      <c r="Y361" s="16">
        <v>7.3061010584000003</v>
      </c>
      <c r="Z361" s="16">
        <v>2.2000000000000002</v>
      </c>
      <c r="AA361" s="16">
        <v>0</v>
      </c>
      <c r="AB361" s="16">
        <v>0</v>
      </c>
      <c r="AC361" s="16">
        <v>0</v>
      </c>
      <c r="AD361" s="16">
        <v>0.8</v>
      </c>
      <c r="AE361" s="16">
        <v>1</v>
      </c>
      <c r="AF361" s="16">
        <v>7.4</v>
      </c>
      <c r="AG361" s="16">
        <v>0</v>
      </c>
      <c r="AH361" s="16">
        <v>7.1</v>
      </c>
      <c r="AI361" s="16">
        <v>2</v>
      </c>
      <c r="AJ361" s="43">
        <v>2.8</v>
      </c>
      <c r="AK361" s="16">
        <v>0.2</v>
      </c>
      <c r="AL361" s="16">
        <v>0.1</v>
      </c>
      <c r="AM361" s="14">
        <v>0</v>
      </c>
      <c r="AN361" s="14">
        <v>5.5</v>
      </c>
      <c r="AO361" s="14">
        <v>4.7</v>
      </c>
      <c r="AP361" s="14">
        <v>0</v>
      </c>
      <c r="AQ361" s="14">
        <v>4.4000000000000004</v>
      </c>
      <c r="AR361" s="14">
        <v>0.1</v>
      </c>
      <c r="AS361" s="14">
        <v>5.9</v>
      </c>
      <c r="AT361" s="14">
        <v>0.1</v>
      </c>
      <c r="AU361" s="14">
        <v>0</v>
      </c>
      <c r="AV361" s="14">
        <v>1.8</v>
      </c>
      <c r="AW361" s="14">
        <v>4.2</v>
      </c>
      <c r="AX361" s="14">
        <v>0</v>
      </c>
      <c r="AY361" s="15">
        <v>4.7</v>
      </c>
      <c r="AZ361" s="1"/>
    </row>
    <row r="362" spans="1:52">
      <c r="A362" s="19">
        <v>12</v>
      </c>
      <c r="B362" s="19">
        <v>26</v>
      </c>
      <c r="C362" s="20">
        <v>361</v>
      </c>
      <c r="D362" s="16">
        <v>1</v>
      </c>
      <c r="E362" s="16">
        <v>0</v>
      </c>
      <c r="F362" s="16">
        <v>0</v>
      </c>
      <c r="G362" s="16">
        <v>1</v>
      </c>
      <c r="H362" s="16">
        <v>0</v>
      </c>
      <c r="I362" s="16">
        <v>0.8</v>
      </c>
      <c r="J362" s="16">
        <v>8.1999999999999993</v>
      </c>
      <c r="K362" s="16">
        <v>14</v>
      </c>
      <c r="L362" s="16">
        <v>0</v>
      </c>
      <c r="M362" s="16">
        <v>0</v>
      </c>
      <c r="N362" s="16">
        <v>20.7</v>
      </c>
      <c r="O362" s="16">
        <v>2.5</v>
      </c>
      <c r="P362" s="16">
        <v>0</v>
      </c>
      <c r="Q362" s="16">
        <v>2</v>
      </c>
      <c r="R362" s="16">
        <v>11.5</v>
      </c>
      <c r="S362" s="16">
        <v>21.3263852734</v>
      </c>
      <c r="T362" s="16">
        <v>0</v>
      </c>
      <c r="U362" s="16">
        <v>6.1905706818000006</v>
      </c>
      <c r="V362" s="16">
        <v>0</v>
      </c>
      <c r="W362" s="16">
        <v>0</v>
      </c>
      <c r="X362" s="16">
        <v>0</v>
      </c>
      <c r="Y362" s="16">
        <v>6.5444137717999995</v>
      </c>
      <c r="Z362" s="16">
        <v>0</v>
      </c>
      <c r="AA362" s="16">
        <v>4.5999999999999996</v>
      </c>
      <c r="AB362" s="16">
        <v>7</v>
      </c>
      <c r="AC362" s="16">
        <v>0</v>
      </c>
      <c r="AD362" s="16">
        <v>0.2</v>
      </c>
      <c r="AE362" s="16">
        <v>3.6</v>
      </c>
      <c r="AF362" s="16">
        <v>10.199999999999999</v>
      </c>
      <c r="AG362" s="16">
        <v>0.2</v>
      </c>
      <c r="AH362" s="16">
        <v>3.2</v>
      </c>
      <c r="AI362" s="16">
        <v>9</v>
      </c>
      <c r="AJ362" s="43">
        <v>0</v>
      </c>
      <c r="AK362" s="16">
        <v>0</v>
      </c>
      <c r="AL362" s="16">
        <v>0</v>
      </c>
      <c r="AM362" s="14">
        <v>1</v>
      </c>
      <c r="AN362" s="14">
        <v>0.7</v>
      </c>
      <c r="AO362" s="14">
        <v>2</v>
      </c>
      <c r="AP362" s="14">
        <v>7.6</v>
      </c>
      <c r="AQ362" s="14">
        <v>8.4</v>
      </c>
      <c r="AR362" s="14">
        <v>0</v>
      </c>
      <c r="AS362" s="14">
        <v>3.7</v>
      </c>
      <c r="AT362" s="14">
        <v>9.4</v>
      </c>
      <c r="AU362" s="14">
        <v>0</v>
      </c>
      <c r="AV362" s="14">
        <v>3.5</v>
      </c>
      <c r="AW362" s="14">
        <v>2.4</v>
      </c>
      <c r="AX362" s="14">
        <v>0.7</v>
      </c>
      <c r="AY362" s="15">
        <v>3.6</v>
      </c>
      <c r="AZ362" s="1"/>
    </row>
    <row r="363" spans="1:52">
      <c r="A363" s="19">
        <v>12</v>
      </c>
      <c r="B363" s="19">
        <v>27</v>
      </c>
      <c r="C363" s="20">
        <v>362</v>
      </c>
      <c r="D363" s="16">
        <v>0</v>
      </c>
      <c r="E363" s="16">
        <v>3.5</v>
      </c>
      <c r="F363" s="16">
        <v>0</v>
      </c>
      <c r="G363" s="16">
        <v>0</v>
      </c>
      <c r="H363" s="16">
        <v>0</v>
      </c>
      <c r="I363" s="16">
        <v>0</v>
      </c>
      <c r="J363" s="16">
        <v>0.8</v>
      </c>
      <c r="K363" s="16">
        <v>1.5</v>
      </c>
      <c r="L363" s="16">
        <v>0</v>
      </c>
      <c r="M363" s="16">
        <v>5.5</v>
      </c>
      <c r="N363" s="16">
        <v>1.7</v>
      </c>
      <c r="O363" s="16">
        <v>0.8</v>
      </c>
      <c r="P363" s="16">
        <v>0</v>
      </c>
      <c r="Q363" s="16">
        <v>15</v>
      </c>
      <c r="R363" s="16">
        <v>0</v>
      </c>
      <c r="S363" s="16">
        <v>5.2567789286000002</v>
      </c>
      <c r="T363" s="16">
        <v>0</v>
      </c>
      <c r="U363" s="16">
        <v>0.87009505799999987</v>
      </c>
      <c r="V363" s="16">
        <v>0</v>
      </c>
      <c r="W363" s="16">
        <v>0</v>
      </c>
      <c r="X363" s="16">
        <v>35.1</v>
      </c>
      <c r="Y363" s="16">
        <v>10.812327631700001</v>
      </c>
      <c r="Z363" s="16">
        <v>0</v>
      </c>
      <c r="AA363" s="16">
        <v>0</v>
      </c>
      <c r="AB363" s="16">
        <v>0.4</v>
      </c>
      <c r="AC363" s="16">
        <v>2.2000000000000002</v>
      </c>
      <c r="AD363" s="16">
        <v>1.1000000000000001</v>
      </c>
      <c r="AE363" s="16">
        <v>5.8</v>
      </c>
      <c r="AF363" s="16">
        <v>0</v>
      </c>
      <c r="AG363" s="16">
        <v>1.4</v>
      </c>
      <c r="AH363" s="16">
        <v>0.3</v>
      </c>
      <c r="AI363" s="16">
        <v>2.2000000000000002</v>
      </c>
      <c r="AJ363" s="43">
        <v>5.0999999999999996</v>
      </c>
      <c r="AK363" s="16">
        <v>0</v>
      </c>
      <c r="AL363" s="16">
        <v>0</v>
      </c>
      <c r="AM363" s="14">
        <v>6.2</v>
      </c>
      <c r="AN363" s="14">
        <v>0.3</v>
      </c>
      <c r="AO363" s="14">
        <v>3.3</v>
      </c>
      <c r="AP363" s="14">
        <v>0</v>
      </c>
      <c r="AQ363" s="14">
        <v>0.6</v>
      </c>
      <c r="AR363" s="14">
        <v>11.2</v>
      </c>
      <c r="AS363" s="14">
        <v>7.6</v>
      </c>
      <c r="AT363" s="14">
        <v>3.8</v>
      </c>
      <c r="AU363" s="14">
        <v>0</v>
      </c>
      <c r="AV363" s="14">
        <v>14.1</v>
      </c>
      <c r="AW363" s="14">
        <v>1.2</v>
      </c>
      <c r="AX363" s="14">
        <v>8.3000000000000007</v>
      </c>
      <c r="AY363" s="15">
        <v>2</v>
      </c>
      <c r="AZ363" s="1"/>
    </row>
    <row r="364" spans="1:52">
      <c r="A364" s="19">
        <v>12</v>
      </c>
      <c r="B364" s="19">
        <v>28</v>
      </c>
      <c r="C364" s="20">
        <v>363</v>
      </c>
      <c r="D364" s="16">
        <v>0.1</v>
      </c>
      <c r="E364" s="16">
        <v>35.5</v>
      </c>
      <c r="F364" s="16">
        <v>1</v>
      </c>
      <c r="G364" s="16">
        <v>8.9</v>
      </c>
      <c r="H364" s="16">
        <v>2</v>
      </c>
      <c r="I364" s="16">
        <v>0</v>
      </c>
      <c r="J364" s="16">
        <v>1.3</v>
      </c>
      <c r="K364" s="16">
        <v>0</v>
      </c>
      <c r="L364" s="16">
        <v>0</v>
      </c>
      <c r="M364" s="16">
        <v>16.5</v>
      </c>
      <c r="N364" s="16">
        <v>3</v>
      </c>
      <c r="O364" s="16">
        <v>0</v>
      </c>
      <c r="P364" s="16">
        <v>0</v>
      </c>
      <c r="Q364" s="16">
        <v>12</v>
      </c>
      <c r="R364" s="16">
        <v>12</v>
      </c>
      <c r="S364" s="16">
        <v>7.1293853399999989</v>
      </c>
      <c r="T364" s="16">
        <v>5.5179070819999998</v>
      </c>
      <c r="U364" s="16">
        <v>12.4960052967</v>
      </c>
      <c r="V364" s="16">
        <v>0</v>
      </c>
      <c r="W364" s="16">
        <v>0</v>
      </c>
      <c r="X364" s="16">
        <v>0</v>
      </c>
      <c r="Y364" s="16">
        <v>14.890482021899999</v>
      </c>
      <c r="Z364" s="16">
        <v>0</v>
      </c>
      <c r="AA364" s="16">
        <v>0</v>
      </c>
      <c r="AB364" s="16">
        <v>4</v>
      </c>
      <c r="AC364" s="16">
        <v>9.1</v>
      </c>
      <c r="AD364" s="16">
        <v>0</v>
      </c>
      <c r="AE364" s="16">
        <v>12</v>
      </c>
      <c r="AF364" s="16">
        <v>7.8</v>
      </c>
      <c r="AG364" s="16">
        <v>0</v>
      </c>
      <c r="AH364" s="16">
        <v>4.8</v>
      </c>
      <c r="AI364" s="16">
        <v>9.9</v>
      </c>
      <c r="AJ364" s="43">
        <v>4.7</v>
      </c>
      <c r="AK364" s="16">
        <v>0</v>
      </c>
      <c r="AL364" s="16">
        <v>13.3</v>
      </c>
      <c r="AM364" s="14">
        <v>7.6</v>
      </c>
      <c r="AN364" s="14">
        <v>4.5</v>
      </c>
      <c r="AO364" s="14">
        <v>6.5</v>
      </c>
      <c r="AP364" s="14">
        <v>10.1</v>
      </c>
      <c r="AQ364" s="14">
        <v>0</v>
      </c>
      <c r="AR364" s="14">
        <v>11.4</v>
      </c>
      <c r="AS364" s="14">
        <v>2.6</v>
      </c>
      <c r="AT364" s="14">
        <v>2.4</v>
      </c>
      <c r="AU364" s="14">
        <v>0</v>
      </c>
      <c r="AV364" s="14">
        <v>16.7</v>
      </c>
      <c r="AW364" s="14">
        <v>3</v>
      </c>
      <c r="AX364" s="14">
        <v>1.3</v>
      </c>
      <c r="AY364" s="15">
        <v>7</v>
      </c>
      <c r="AZ364" s="1"/>
    </row>
    <row r="365" spans="1:52">
      <c r="A365" s="19">
        <v>12</v>
      </c>
      <c r="B365" s="19">
        <v>29</v>
      </c>
      <c r="C365" s="20">
        <v>364</v>
      </c>
      <c r="D365" s="16">
        <v>3.5</v>
      </c>
      <c r="E365" s="16">
        <v>12.5</v>
      </c>
      <c r="F365" s="16">
        <v>0</v>
      </c>
      <c r="G365" s="16">
        <v>0</v>
      </c>
      <c r="H365" s="16">
        <v>0</v>
      </c>
      <c r="I365" s="16">
        <v>0</v>
      </c>
      <c r="J365" s="16">
        <v>4.8</v>
      </c>
      <c r="K365" s="16">
        <v>2.8</v>
      </c>
      <c r="L365" s="16">
        <v>0</v>
      </c>
      <c r="M365" s="16">
        <v>11.5</v>
      </c>
      <c r="N365" s="16">
        <v>0</v>
      </c>
      <c r="O365" s="16">
        <v>5</v>
      </c>
      <c r="P365" s="16">
        <v>0</v>
      </c>
      <c r="Q365" s="16">
        <v>0</v>
      </c>
      <c r="R365" s="16">
        <v>22.2</v>
      </c>
      <c r="S365" s="16">
        <v>3.2468935475</v>
      </c>
      <c r="T365" s="16">
        <v>1.9479960699000001</v>
      </c>
      <c r="U365" s="16">
        <v>0.93774904309999996</v>
      </c>
      <c r="V365" s="16">
        <v>0</v>
      </c>
      <c r="W365" s="16">
        <v>4</v>
      </c>
      <c r="X365" s="16">
        <v>0</v>
      </c>
      <c r="Y365" s="16">
        <v>7.8043441761999999</v>
      </c>
      <c r="Z365" s="16">
        <v>0.8</v>
      </c>
      <c r="AA365" s="16">
        <v>0</v>
      </c>
      <c r="AB365" s="16">
        <v>21.8</v>
      </c>
      <c r="AC365" s="16">
        <v>1.4</v>
      </c>
      <c r="AD365" s="16">
        <v>0</v>
      </c>
      <c r="AE365" s="16">
        <v>5.5</v>
      </c>
      <c r="AF365" s="16">
        <v>1.4</v>
      </c>
      <c r="AG365" s="16">
        <v>0</v>
      </c>
      <c r="AH365" s="16">
        <v>2.2000000000000002</v>
      </c>
      <c r="AI365" s="16">
        <v>18.2</v>
      </c>
      <c r="AJ365" s="43">
        <v>0</v>
      </c>
      <c r="AK365" s="16">
        <v>1.7</v>
      </c>
      <c r="AL365" s="16">
        <v>0</v>
      </c>
      <c r="AM365" s="14">
        <v>0</v>
      </c>
      <c r="AN365" s="14">
        <v>0.8</v>
      </c>
      <c r="AO365" s="14">
        <v>15.7</v>
      </c>
      <c r="AP365" s="14">
        <v>4.2</v>
      </c>
      <c r="AQ365" s="14">
        <v>3</v>
      </c>
      <c r="AR365" s="14">
        <v>7.8</v>
      </c>
      <c r="AS365" s="14">
        <v>4.5</v>
      </c>
      <c r="AT365" s="14">
        <v>1</v>
      </c>
      <c r="AU365" s="14">
        <v>0</v>
      </c>
      <c r="AV365" s="14">
        <v>0.2</v>
      </c>
      <c r="AW365" s="14">
        <v>4.7</v>
      </c>
      <c r="AX365" s="14">
        <v>14.8</v>
      </c>
      <c r="AY365" s="15">
        <v>3</v>
      </c>
      <c r="AZ365" s="1"/>
    </row>
    <row r="366" spans="1:52">
      <c r="A366" s="19">
        <v>12</v>
      </c>
      <c r="B366" s="19">
        <v>30</v>
      </c>
      <c r="C366" s="20">
        <v>365</v>
      </c>
      <c r="D366" s="16">
        <v>0.1</v>
      </c>
      <c r="E366" s="16">
        <v>5.5</v>
      </c>
      <c r="F366" s="16">
        <v>0</v>
      </c>
      <c r="G366" s="16">
        <v>0.1</v>
      </c>
      <c r="H366" s="16">
        <v>5.5</v>
      </c>
      <c r="I366" s="16">
        <v>0</v>
      </c>
      <c r="J366" s="16">
        <v>2.9</v>
      </c>
      <c r="K366" s="16">
        <v>2.5</v>
      </c>
      <c r="L366" s="16">
        <v>3.3</v>
      </c>
      <c r="M366" s="16">
        <v>6.4</v>
      </c>
      <c r="N366" s="16">
        <v>1.6</v>
      </c>
      <c r="O366" s="16">
        <v>0</v>
      </c>
      <c r="P366" s="16">
        <v>0</v>
      </c>
      <c r="Q366" s="16">
        <v>8</v>
      </c>
      <c r="R366" s="16">
        <v>4.4000000000000004</v>
      </c>
      <c r="S366" s="16">
        <v>5.6088530500000005</v>
      </c>
      <c r="T366" s="16">
        <v>5.9528979106000008</v>
      </c>
      <c r="U366" s="16">
        <v>7.7447308187999999</v>
      </c>
      <c r="V366" s="16">
        <v>0</v>
      </c>
      <c r="W366" s="16">
        <v>7.5</v>
      </c>
      <c r="X366" s="16">
        <v>0</v>
      </c>
      <c r="Y366" s="16">
        <v>8.4053023828000004</v>
      </c>
      <c r="Z366" s="16">
        <v>7</v>
      </c>
      <c r="AA366" s="16">
        <v>0</v>
      </c>
      <c r="AB366" s="16">
        <v>7</v>
      </c>
      <c r="AC366" s="16">
        <v>15.4</v>
      </c>
      <c r="AD366" s="16">
        <v>0.8</v>
      </c>
      <c r="AE366" s="16">
        <v>4.7</v>
      </c>
      <c r="AF366" s="16">
        <v>0</v>
      </c>
      <c r="AG366" s="16">
        <v>0.6</v>
      </c>
      <c r="AH366" s="16">
        <v>5.6</v>
      </c>
      <c r="AI366" s="16">
        <v>0</v>
      </c>
      <c r="AJ366" s="43">
        <v>0</v>
      </c>
      <c r="AK366" s="16">
        <v>0</v>
      </c>
      <c r="AL366" s="16">
        <v>0.5</v>
      </c>
      <c r="AM366" s="14">
        <v>0</v>
      </c>
      <c r="AN366" s="14">
        <v>0</v>
      </c>
      <c r="AO366" s="14">
        <v>0.1</v>
      </c>
      <c r="AP366" s="14">
        <v>0.3</v>
      </c>
      <c r="AQ366" s="14">
        <v>3.7</v>
      </c>
      <c r="AR366" s="14">
        <v>5.6</v>
      </c>
      <c r="AS366" s="14">
        <v>9.9</v>
      </c>
      <c r="AT366" s="14">
        <v>9.9</v>
      </c>
      <c r="AU366" s="14">
        <v>15.3</v>
      </c>
      <c r="AV366" s="14">
        <v>3.3</v>
      </c>
      <c r="AW366" s="14">
        <v>8.8000000000000007</v>
      </c>
      <c r="AX366" s="14">
        <v>6</v>
      </c>
      <c r="AY366" s="15">
        <v>0.2</v>
      </c>
      <c r="AZ366" s="1"/>
    </row>
    <row r="367" spans="1:52">
      <c r="A367" s="19">
        <v>12</v>
      </c>
      <c r="B367" s="19">
        <v>31</v>
      </c>
      <c r="C367" s="20">
        <v>366</v>
      </c>
      <c r="D367" s="16">
        <v>4.5</v>
      </c>
      <c r="E367" s="16">
        <v>16.5</v>
      </c>
      <c r="F367" s="16">
        <v>0</v>
      </c>
      <c r="G367" s="16">
        <v>0</v>
      </c>
      <c r="H367" s="16">
        <v>0.6</v>
      </c>
      <c r="I367" s="16">
        <v>2</v>
      </c>
      <c r="J367" s="16">
        <v>3</v>
      </c>
      <c r="K367" s="16">
        <v>15</v>
      </c>
      <c r="L367" s="16">
        <v>13.3</v>
      </c>
      <c r="M367" s="16">
        <v>7</v>
      </c>
      <c r="N367" s="16">
        <v>0</v>
      </c>
      <c r="O367" s="16">
        <v>9.8000000000000007</v>
      </c>
      <c r="P367" s="16">
        <v>0</v>
      </c>
      <c r="Q367" s="16">
        <v>10</v>
      </c>
      <c r="R367" s="16">
        <v>0</v>
      </c>
      <c r="S367" s="16">
        <v>14.544438788999999</v>
      </c>
      <c r="T367" s="16">
        <v>2.0223397865999999</v>
      </c>
      <c r="U367" s="16">
        <v>6.2957961174000001</v>
      </c>
      <c r="V367" s="16">
        <v>0</v>
      </c>
      <c r="W367" s="16">
        <v>4.4000000000000004</v>
      </c>
      <c r="X367" s="16">
        <v>0</v>
      </c>
      <c r="Y367" s="16">
        <v>2.3167722651</v>
      </c>
      <c r="Z367" s="16">
        <v>6</v>
      </c>
      <c r="AA367" s="16">
        <v>0</v>
      </c>
      <c r="AB367" s="16">
        <v>4</v>
      </c>
      <c r="AC367" s="16">
        <v>16.8</v>
      </c>
      <c r="AD367" s="16">
        <v>14</v>
      </c>
      <c r="AE367" s="16">
        <v>10.4</v>
      </c>
      <c r="AF367" s="16">
        <v>0</v>
      </c>
      <c r="AG367" s="16">
        <v>0</v>
      </c>
      <c r="AH367" s="16">
        <v>3.9</v>
      </c>
      <c r="AI367" s="16">
        <v>0</v>
      </c>
      <c r="AJ367" s="16">
        <v>0</v>
      </c>
      <c r="AK367" s="16">
        <v>0</v>
      </c>
      <c r="AL367" s="16">
        <v>4.7</v>
      </c>
      <c r="AM367" s="14">
        <v>1.3</v>
      </c>
      <c r="AN367" s="14">
        <v>12.7</v>
      </c>
      <c r="AO367" s="14">
        <v>0</v>
      </c>
      <c r="AP367" s="14">
        <v>0</v>
      </c>
      <c r="AQ367" s="14">
        <v>2.8</v>
      </c>
      <c r="AR367" s="14">
        <v>1.4</v>
      </c>
      <c r="AS367" s="14">
        <v>11.4</v>
      </c>
      <c r="AT367" s="14">
        <v>19.399999999999999</v>
      </c>
      <c r="AU367" s="14">
        <v>13</v>
      </c>
      <c r="AV367" s="14">
        <v>2.2000000000000002</v>
      </c>
      <c r="AW367" s="14">
        <v>1.2</v>
      </c>
      <c r="AX367" s="14">
        <v>2.5</v>
      </c>
      <c r="AY367" s="15">
        <v>6</v>
      </c>
      <c r="AZ367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S2"/>
  <sheetViews>
    <sheetView workbookViewId="0">
      <selection activeCell="F40" sqref="F40"/>
    </sheetView>
  </sheetViews>
  <sheetFormatPr baseColWidth="10" defaultRowHeight="14.25"/>
  <cols>
    <col min="3" max="3" width="19.5" customWidth="1"/>
  </cols>
  <sheetData>
    <row r="1" spans="1:19" ht="15">
      <c r="A1" s="7" t="s">
        <v>72</v>
      </c>
      <c r="B1" s="8" t="s">
        <v>3</v>
      </c>
      <c r="C1" s="9" t="s">
        <v>4</v>
      </c>
      <c r="D1" s="10" t="s">
        <v>5</v>
      </c>
      <c r="E1" s="9" t="s">
        <v>6</v>
      </c>
      <c r="F1" s="10" t="s">
        <v>7</v>
      </c>
      <c r="G1" s="9" t="s">
        <v>8</v>
      </c>
      <c r="H1" s="10" t="s">
        <v>9</v>
      </c>
      <c r="I1" s="9" t="s">
        <v>10</v>
      </c>
      <c r="J1" s="10" t="s">
        <v>11</v>
      </c>
      <c r="K1" s="9" t="s">
        <v>12</v>
      </c>
      <c r="L1" s="11" t="s">
        <v>13</v>
      </c>
      <c r="M1" s="12" t="s">
        <v>14</v>
      </c>
      <c r="N1" s="11" t="s">
        <v>15</v>
      </c>
      <c r="O1" s="12" t="s">
        <v>16</v>
      </c>
      <c r="P1" s="13" t="s">
        <v>17</v>
      </c>
      <c r="Q1" s="12" t="s">
        <v>18</v>
      </c>
      <c r="R1" s="12" t="s">
        <v>19</v>
      </c>
      <c r="S1" s="12" t="s">
        <v>21</v>
      </c>
    </row>
    <row r="2" spans="1:19">
      <c r="A2" s="6" t="s">
        <v>73</v>
      </c>
      <c r="B2" s="4" t="s">
        <v>71</v>
      </c>
      <c r="C2" s="3" t="s">
        <v>20</v>
      </c>
      <c r="D2" s="57">
        <v>15239.864</v>
      </c>
      <c r="E2" s="57">
        <v>18598.214</v>
      </c>
      <c r="F2" s="57">
        <v>19798.214</v>
      </c>
      <c r="G2" s="57">
        <v>17456.97</v>
      </c>
      <c r="H2" s="57">
        <v>15950</v>
      </c>
      <c r="I2" s="57">
        <v>21030.434000000001</v>
      </c>
      <c r="J2" s="57">
        <v>23140.35</v>
      </c>
      <c r="K2" s="57">
        <v>17697.701000000001</v>
      </c>
      <c r="L2" s="57">
        <v>22059.649000000001</v>
      </c>
      <c r="M2" s="57">
        <v>23408.28</v>
      </c>
      <c r="N2" s="57">
        <v>25378.787</v>
      </c>
      <c r="O2" s="57">
        <v>16140.484</v>
      </c>
      <c r="P2" s="57">
        <v>18825</v>
      </c>
      <c r="Q2" s="57">
        <v>25470</v>
      </c>
      <c r="R2" s="57">
        <v>21404</v>
      </c>
      <c r="S2" s="57">
        <v>22721.341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2"/>
  <sheetViews>
    <sheetView topLeftCell="C1" workbookViewId="0">
      <selection activeCell="D2" sqref="D2"/>
    </sheetView>
  </sheetViews>
  <sheetFormatPr baseColWidth="10" defaultRowHeight="14.25"/>
  <cols>
    <col min="1" max="1" width="7.125" bestFit="1" customWidth="1"/>
  </cols>
  <sheetData>
    <row r="1" spans="1:8" ht="15">
      <c r="A1" s="46" t="s">
        <v>74</v>
      </c>
      <c r="B1" s="47" t="s">
        <v>0</v>
      </c>
      <c r="C1" s="47" t="s">
        <v>1</v>
      </c>
      <c r="D1" s="47" t="s">
        <v>2</v>
      </c>
      <c r="E1" s="48" t="s">
        <v>75</v>
      </c>
      <c r="F1" s="48" t="s">
        <v>76</v>
      </c>
      <c r="G1" s="48" t="s">
        <v>77</v>
      </c>
      <c r="H1" s="51" t="s">
        <v>78</v>
      </c>
    </row>
    <row r="2" spans="1:8">
      <c r="A2" s="50">
        <v>40909</v>
      </c>
      <c r="B2" s="3">
        <v>1</v>
      </c>
      <c r="C2" s="3">
        <v>1</v>
      </c>
      <c r="D2" s="3">
        <v>1</v>
      </c>
      <c r="E2" s="1">
        <f>+AVERAGE(Precipitaciones!D2:AY2)</f>
        <v>5.2417852990250013</v>
      </c>
      <c r="F2" s="1">
        <f>+MAX(Precipitaciones!D2:AY2)</f>
        <v>25.5</v>
      </c>
      <c r="G2" s="1">
        <f>+MIN(Precipitaciones!D2:AY2)</f>
        <v>0</v>
      </c>
      <c r="H2" s="1">
        <f>+MEDIAN(Precipitaciones!D2:AY2)</f>
        <v>2.5750000000000002</v>
      </c>
    </row>
    <row r="3" spans="1:8">
      <c r="A3" s="50">
        <v>40910</v>
      </c>
      <c r="B3" s="3">
        <v>1</v>
      </c>
      <c r="C3" s="3">
        <v>2</v>
      </c>
      <c r="D3" s="3">
        <v>2</v>
      </c>
      <c r="E3" s="1">
        <f>+AVERAGE(Precipitaciones!D3:AY3)</f>
        <v>5.2802767960625001</v>
      </c>
      <c r="F3" s="1">
        <f>+MAX(Precipitaciones!D3:AY3)</f>
        <v>19.3</v>
      </c>
      <c r="G3" s="1">
        <f>+MIN(Precipitaciones!D3:AY3)</f>
        <v>0</v>
      </c>
      <c r="H3" s="1">
        <f>+MEDIAN(Precipitaciones!D3:AY3)</f>
        <v>3.7</v>
      </c>
    </row>
    <row r="4" spans="1:8">
      <c r="A4" s="50">
        <v>40911</v>
      </c>
      <c r="B4" s="3">
        <v>1</v>
      </c>
      <c r="C4" s="3">
        <v>3</v>
      </c>
      <c r="D4" s="3">
        <v>3</v>
      </c>
      <c r="E4" s="1">
        <f>+AVERAGE(Precipitaciones!D4:AY4)</f>
        <v>5.867641216558332</v>
      </c>
      <c r="F4" s="1">
        <f>+MAX(Precipitaciones!D4:AY4)</f>
        <v>25</v>
      </c>
      <c r="G4" s="1">
        <f>+MIN(Precipitaciones!D4:AY4)</f>
        <v>0</v>
      </c>
      <c r="H4" s="1">
        <f>+MEDIAN(Precipitaciones!D4:AY4)</f>
        <v>3.35</v>
      </c>
    </row>
    <row r="5" spans="1:8">
      <c r="A5" s="50">
        <v>40912</v>
      </c>
      <c r="B5" s="3">
        <v>1</v>
      </c>
      <c r="C5" s="3">
        <v>4</v>
      </c>
      <c r="D5" s="3">
        <v>4</v>
      </c>
      <c r="E5" s="1">
        <f>+AVERAGE(Precipitaciones!D5:AY5)</f>
        <v>3.9469312666208336</v>
      </c>
      <c r="F5" s="1">
        <f>+MAX(Precipitaciones!D5:AY5)</f>
        <v>16.8</v>
      </c>
      <c r="G5" s="1">
        <f>+MIN(Precipitaciones!D5:AY5)</f>
        <v>0</v>
      </c>
      <c r="H5" s="1">
        <f>+MEDIAN(Precipitaciones!D5:AY5)</f>
        <v>2.5</v>
      </c>
    </row>
    <row r="6" spans="1:8">
      <c r="A6" s="50">
        <v>40913</v>
      </c>
      <c r="B6" s="3">
        <v>1</v>
      </c>
      <c r="C6" s="3">
        <v>5</v>
      </c>
      <c r="D6" s="3">
        <v>5</v>
      </c>
      <c r="E6" s="1">
        <f>+AVERAGE(Precipitaciones!D6:AY6)</f>
        <v>4.4763484249041658</v>
      </c>
      <c r="F6" s="1">
        <f>+MAX(Precipitaciones!D6:AY6)</f>
        <v>21.5</v>
      </c>
      <c r="G6" s="1">
        <f>+MIN(Precipitaciones!D6:AY6)</f>
        <v>0</v>
      </c>
      <c r="H6" s="1">
        <f>+MEDIAN(Precipitaciones!D6:AY6)</f>
        <v>2.5</v>
      </c>
    </row>
    <row r="7" spans="1:8">
      <c r="A7" s="50">
        <v>40914</v>
      </c>
      <c r="B7" s="3">
        <v>1</v>
      </c>
      <c r="C7" s="3">
        <v>6</v>
      </c>
      <c r="D7" s="3">
        <v>6</v>
      </c>
      <c r="E7" s="1">
        <f>+AVERAGE(Precipitaciones!D7:AY7)</f>
        <v>4.8255197311854179</v>
      </c>
      <c r="F7" s="1">
        <f>+MAX(Precipitaciones!D7:AY7)</f>
        <v>33.6</v>
      </c>
      <c r="G7" s="1">
        <f>+MIN(Precipitaciones!D7:AY7)</f>
        <v>0</v>
      </c>
      <c r="H7" s="1">
        <f>+MEDIAN(Precipitaciones!D7:AY7)</f>
        <v>1.75</v>
      </c>
    </row>
    <row r="8" spans="1:8">
      <c r="A8" s="50">
        <v>40915</v>
      </c>
      <c r="B8" s="3">
        <v>1</v>
      </c>
      <c r="C8" s="3">
        <v>7</v>
      </c>
      <c r="D8" s="3">
        <v>7</v>
      </c>
      <c r="E8" s="1">
        <f>+AVERAGE(Precipitaciones!D8:AY8)</f>
        <v>4.1605425773791671</v>
      </c>
      <c r="F8" s="1">
        <f>+MAX(Precipitaciones!D8:AY8)</f>
        <v>18.8</v>
      </c>
      <c r="G8" s="1">
        <f>+MIN(Precipitaciones!D8:AY8)</f>
        <v>0</v>
      </c>
      <c r="H8" s="1">
        <f>+MEDIAN(Precipitaciones!D8:AY8)</f>
        <v>1.1681674273</v>
      </c>
    </row>
    <row r="9" spans="1:8">
      <c r="A9" s="50">
        <v>40916</v>
      </c>
      <c r="B9" s="3">
        <v>1</v>
      </c>
      <c r="C9" s="3">
        <v>8</v>
      </c>
      <c r="D9" s="3">
        <v>8</v>
      </c>
      <c r="E9" s="1">
        <f>+AVERAGE(Precipitaciones!D9:AY9)</f>
        <v>3.6057277862979169</v>
      </c>
      <c r="F9" s="1">
        <f>+MAX(Precipitaciones!D9:AY9)</f>
        <v>22.2</v>
      </c>
      <c r="G9" s="1">
        <f>+MIN(Precipitaciones!D9:AY9)</f>
        <v>0</v>
      </c>
      <c r="H9" s="1">
        <f>+MEDIAN(Precipitaciones!D9:AY9)</f>
        <v>2.0499999999999998</v>
      </c>
    </row>
    <row r="10" spans="1:8">
      <c r="A10" s="50">
        <v>40917</v>
      </c>
      <c r="B10" s="3">
        <v>1</v>
      </c>
      <c r="C10" s="3">
        <v>9</v>
      </c>
      <c r="D10" s="3">
        <v>9</v>
      </c>
      <c r="E10" s="1">
        <f>+AVERAGE(Precipitaciones!D10:AY10)</f>
        <v>3.9546983989645845</v>
      </c>
      <c r="F10" s="1">
        <f>+MAX(Precipitaciones!D10:AY10)</f>
        <v>22</v>
      </c>
      <c r="G10" s="1">
        <f>+MIN(Precipitaciones!D10:AY10)</f>
        <v>0</v>
      </c>
      <c r="H10" s="1">
        <f>+MEDIAN(Precipitaciones!D10:AY10)</f>
        <v>1.55</v>
      </c>
    </row>
    <row r="11" spans="1:8">
      <c r="A11" s="50">
        <v>40918</v>
      </c>
      <c r="B11" s="3">
        <v>1</v>
      </c>
      <c r="C11" s="3">
        <v>10</v>
      </c>
      <c r="D11" s="3">
        <v>10</v>
      </c>
      <c r="E11" s="1">
        <f>+AVERAGE(Precipitaciones!D11:AY11)</f>
        <v>4.9706845792562495</v>
      </c>
      <c r="F11" s="1">
        <f>+MAX(Precipitaciones!D11:AY11)</f>
        <v>25.8</v>
      </c>
      <c r="G11" s="1">
        <f>+MIN(Precipitaciones!D11:AY11)</f>
        <v>0</v>
      </c>
      <c r="H11" s="1">
        <f>+MEDIAN(Precipitaciones!D11:AY11)</f>
        <v>2.2609130520000003</v>
      </c>
    </row>
    <row r="12" spans="1:8">
      <c r="A12" s="50">
        <v>40919</v>
      </c>
      <c r="B12" s="3">
        <v>1</v>
      </c>
      <c r="C12" s="3">
        <v>11</v>
      </c>
      <c r="D12" s="3">
        <v>11</v>
      </c>
      <c r="E12" s="1">
        <f>+AVERAGE(Precipitaciones!D12:AY12)</f>
        <v>4.2726881274854165</v>
      </c>
      <c r="F12" s="1">
        <f>+MAX(Precipitaciones!D12:AY12)</f>
        <v>20.8</v>
      </c>
      <c r="G12" s="1">
        <f>+MIN(Precipitaciones!D12:AY12)</f>
        <v>0</v>
      </c>
      <c r="H12" s="1">
        <f>+MEDIAN(Precipitaciones!D12:AY12)</f>
        <v>2.25</v>
      </c>
    </row>
    <row r="13" spans="1:8">
      <c r="A13" s="50">
        <v>40920</v>
      </c>
      <c r="B13" s="3">
        <v>1</v>
      </c>
      <c r="C13" s="3">
        <v>12</v>
      </c>
      <c r="D13" s="3">
        <v>12</v>
      </c>
      <c r="E13" s="1">
        <f>+AVERAGE(Precipitaciones!D13:AY13)</f>
        <v>4.5058754674770842</v>
      </c>
      <c r="F13" s="1">
        <f>+MAX(Precipitaciones!D13:AY13)</f>
        <v>23.6</v>
      </c>
      <c r="G13" s="1">
        <f>+MIN(Precipitaciones!D13:AY13)</f>
        <v>0</v>
      </c>
      <c r="H13" s="1">
        <f>+MEDIAN(Precipitaciones!D13:AY13)</f>
        <v>3</v>
      </c>
    </row>
    <row r="14" spans="1:8">
      <c r="A14" s="50">
        <v>40921</v>
      </c>
      <c r="B14" s="3">
        <v>1</v>
      </c>
      <c r="C14" s="3">
        <v>13</v>
      </c>
      <c r="D14" s="3">
        <v>13</v>
      </c>
      <c r="E14" s="1">
        <f>+AVERAGE(Precipitaciones!D14:AY14)</f>
        <v>3.4109184054000008</v>
      </c>
      <c r="F14" s="1">
        <f>+MAX(Precipitaciones!D14:AY14)</f>
        <v>25.9</v>
      </c>
      <c r="G14" s="1">
        <f>+MIN(Precipitaciones!D14:AY14)</f>
        <v>0</v>
      </c>
      <c r="H14" s="1">
        <f>+MEDIAN(Precipitaciones!D14:AY14)</f>
        <v>1.25</v>
      </c>
    </row>
    <row r="15" spans="1:8">
      <c r="A15" s="50">
        <v>40922</v>
      </c>
      <c r="B15" s="3">
        <v>1</v>
      </c>
      <c r="C15" s="3">
        <v>14</v>
      </c>
      <c r="D15" s="3">
        <v>14</v>
      </c>
      <c r="E15" s="1">
        <f>+AVERAGE(Precipitaciones!D15:AY15)</f>
        <v>6.0144239951020841</v>
      </c>
      <c r="F15" s="1">
        <f>+MAX(Precipitaciones!D15:AY15)</f>
        <v>23.061825508999998</v>
      </c>
      <c r="G15" s="1">
        <f>+MIN(Precipitaciones!D15:AY15)</f>
        <v>0</v>
      </c>
      <c r="H15" s="1">
        <f>+MEDIAN(Precipitaciones!D15:AY15)</f>
        <v>4.2</v>
      </c>
    </row>
    <row r="16" spans="1:8">
      <c r="A16" s="50">
        <v>40923</v>
      </c>
      <c r="B16" s="3">
        <v>1</v>
      </c>
      <c r="C16" s="3">
        <v>15</v>
      </c>
      <c r="D16" s="3">
        <v>15</v>
      </c>
      <c r="E16" s="1">
        <f>+AVERAGE(Precipitaciones!D16:AY16)</f>
        <v>4.8007203964562493</v>
      </c>
      <c r="F16" s="1">
        <f>+MAX(Precipitaciones!D16:AY16)</f>
        <v>18.7</v>
      </c>
      <c r="G16" s="1">
        <f>+MIN(Precipitaciones!D16:AY16)</f>
        <v>0</v>
      </c>
      <c r="H16" s="1">
        <f>+MEDIAN(Precipitaciones!D16:AY16)</f>
        <v>3.6</v>
      </c>
    </row>
    <row r="17" spans="1:8">
      <c r="A17" s="50">
        <v>40924</v>
      </c>
      <c r="B17" s="3">
        <v>1</v>
      </c>
      <c r="C17" s="3">
        <v>16</v>
      </c>
      <c r="D17" s="3">
        <v>16</v>
      </c>
      <c r="E17" s="1">
        <f>+AVERAGE(Precipitaciones!D17:AY17)</f>
        <v>4.8119172724020833</v>
      </c>
      <c r="F17" s="1">
        <f>+MAX(Precipitaciones!D17:AY17)</f>
        <v>18.5</v>
      </c>
      <c r="G17" s="1">
        <f>+MIN(Precipitaciones!D17:AY17)</f>
        <v>0</v>
      </c>
      <c r="H17" s="1">
        <f>+MEDIAN(Precipitaciones!D17:AY17)</f>
        <v>3.4499999999999997</v>
      </c>
    </row>
    <row r="18" spans="1:8">
      <c r="A18" s="50">
        <v>40925</v>
      </c>
      <c r="B18" s="3">
        <v>1</v>
      </c>
      <c r="C18" s="3">
        <v>17</v>
      </c>
      <c r="D18" s="3">
        <v>17</v>
      </c>
      <c r="E18" s="1">
        <f>+AVERAGE(Precipitaciones!D18:AY18)</f>
        <v>3.9105926394187507</v>
      </c>
      <c r="F18" s="1">
        <f>+MAX(Precipitaciones!D18:AY18)</f>
        <v>24.2</v>
      </c>
      <c r="G18" s="1">
        <f>+MIN(Precipitaciones!D18:AY18)</f>
        <v>0</v>
      </c>
      <c r="H18" s="1">
        <f>+MEDIAN(Precipitaciones!D18:AY18)</f>
        <v>2.35</v>
      </c>
    </row>
    <row r="19" spans="1:8">
      <c r="A19" s="50">
        <v>40926</v>
      </c>
      <c r="B19" s="3">
        <v>1</v>
      </c>
      <c r="C19" s="3">
        <v>18</v>
      </c>
      <c r="D19" s="3">
        <v>18</v>
      </c>
      <c r="E19" s="1">
        <f>+AVERAGE(Precipitaciones!D19:AY19)</f>
        <v>3.510765722881251</v>
      </c>
      <c r="F19" s="1">
        <f>+MAX(Precipitaciones!D19:AY19)</f>
        <v>31.6</v>
      </c>
      <c r="G19" s="1">
        <f>+MIN(Precipitaciones!D19:AY19)</f>
        <v>0</v>
      </c>
      <c r="H19" s="1">
        <f>+MEDIAN(Precipitaciones!D19:AY19)</f>
        <v>1.1000000000000001</v>
      </c>
    </row>
    <row r="20" spans="1:8">
      <c r="A20" s="50">
        <v>40927</v>
      </c>
      <c r="B20" s="3">
        <v>1</v>
      </c>
      <c r="C20" s="3">
        <v>19</v>
      </c>
      <c r="D20" s="3">
        <v>19</v>
      </c>
      <c r="E20" s="1">
        <f>+AVERAGE(Precipitaciones!D20:AY20)</f>
        <v>3.7477067479249992</v>
      </c>
      <c r="F20" s="1">
        <f>+MAX(Precipitaciones!D20:AY20)</f>
        <v>20.8</v>
      </c>
      <c r="G20" s="1">
        <f>+MIN(Precipitaciones!D20:AY20)</f>
        <v>0</v>
      </c>
      <c r="H20" s="1">
        <f>+MEDIAN(Precipitaciones!D20:AY20)</f>
        <v>2.1</v>
      </c>
    </row>
    <row r="21" spans="1:8">
      <c r="A21" s="50">
        <v>40928</v>
      </c>
      <c r="B21" s="3">
        <v>1</v>
      </c>
      <c r="C21" s="3">
        <v>20</v>
      </c>
      <c r="D21" s="3">
        <v>20</v>
      </c>
      <c r="E21" s="1">
        <f>+AVERAGE(Precipitaciones!D21:AY21)</f>
        <v>3.8202331717791655</v>
      </c>
      <c r="F21" s="1">
        <f>+MAX(Precipitaciones!D21:AY21)</f>
        <v>13.8</v>
      </c>
      <c r="G21" s="1">
        <f>+MIN(Precipitaciones!D21:AY21)</f>
        <v>0</v>
      </c>
      <c r="H21" s="1">
        <f>+MEDIAN(Precipitaciones!D21:AY21)</f>
        <v>2.4500000000000002</v>
      </c>
    </row>
    <row r="22" spans="1:8">
      <c r="A22" s="50">
        <v>40929</v>
      </c>
      <c r="B22" s="3">
        <v>1</v>
      </c>
      <c r="C22" s="3">
        <v>21</v>
      </c>
      <c r="D22" s="3">
        <v>21</v>
      </c>
      <c r="E22" s="1">
        <f>+AVERAGE(Precipitaciones!D22:AY22)</f>
        <v>6.4757201821916652</v>
      </c>
      <c r="F22" s="1">
        <f>+MAX(Precipitaciones!D22:AY22)</f>
        <v>30</v>
      </c>
      <c r="G22" s="1">
        <f>+MIN(Precipitaciones!D22:AY22)</f>
        <v>0</v>
      </c>
      <c r="H22" s="1">
        <f>+MEDIAN(Precipitaciones!D22:AY22)</f>
        <v>4.8</v>
      </c>
    </row>
    <row r="23" spans="1:8">
      <c r="A23" s="50">
        <v>40930</v>
      </c>
      <c r="B23" s="3">
        <v>1</v>
      </c>
      <c r="C23" s="3">
        <v>22</v>
      </c>
      <c r="D23" s="3">
        <v>22</v>
      </c>
      <c r="E23" s="1">
        <f>+AVERAGE(Precipitaciones!D23:AY23)</f>
        <v>6.1333898822166661</v>
      </c>
      <c r="F23" s="1">
        <f>+MAX(Precipitaciones!D23:AY23)</f>
        <v>26.1</v>
      </c>
      <c r="G23" s="1">
        <f>+MIN(Precipitaciones!D23:AY23)</f>
        <v>0</v>
      </c>
      <c r="H23" s="1">
        <f>+MEDIAN(Precipitaciones!D23:AY23)</f>
        <v>3.95</v>
      </c>
    </row>
    <row r="24" spans="1:8">
      <c r="A24" s="50">
        <v>40931</v>
      </c>
      <c r="B24" s="3">
        <v>1</v>
      </c>
      <c r="C24" s="3">
        <v>23</v>
      </c>
      <c r="D24" s="3">
        <v>23</v>
      </c>
      <c r="E24" s="1">
        <f>+AVERAGE(Precipitaciones!D24:AY24)</f>
        <v>4.1950591948541671</v>
      </c>
      <c r="F24" s="1">
        <f>+MAX(Precipitaciones!D24:AY24)</f>
        <v>15.7</v>
      </c>
      <c r="G24" s="1">
        <f>+MIN(Precipitaciones!D24:AY24)</f>
        <v>0</v>
      </c>
      <c r="H24" s="1">
        <f>+MEDIAN(Precipitaciones!D24:AY24)</f>
        <v>2.75</v>
      </c>
    </row>
    <row r="25" spans="1:8">
      <c r="A25" s="50">
        <v>40932</v>
      </c>
      <c r="B25" s="3">
        <v>1</v>
      </c>
      <c r="C25" s="3">
        <v>24</v>
      </c>
      <c r="D25" s="3">
        <v>24</v>
      </c>
      <c r="E25" s="1">
        <f>+AVERAGE(Precipitaciones!D25:AY25)</f>
        <v>4.810342283577083</v>
      </c>
      <c r="F25" s="1">
        <f>+MAX(Precipitaciones!D25:AY25)</f>
        <v>22</v>
      </c>
      <c r="G25" s="1">
        <f>+MIN(Precipitaciones!D25:AY25)</f>
        <v>0</v>
      </c>
      <c r="H25" s="1">
        <f>+MEDIAN(Precipitaciones!D25:AY25)</f>
        <v>2.0499999999999998</v>
      </c>
    </row>
    <row r="26" spans="1:8">
      <c r="A26" s="50">
        <v>40933</v>
      </c>
      <c r="B26" s="3">
        <v>1</v>
      </c>
      <c r="C26" s="3">
        <v>25</v>
      </c>
      <c r="D26" s="3">
        <v>25</v>
      </c>
      <c r="E26" s="1">
        <f>+AVERAGE(Precipitaciones!D26:AY26)</f>
        <v>7.0058915739708327</v>
      </c>
      <c r="F26" s="1">
        <f>+MAX(Precipitaciones!D26:AY26)</f>
        <v>52.2</v>
      </c>
      <c r="G26" s="1">
        <f>+MIN(Precipitaciones!D26:AY26)</f>
        <v>0</v>
      </c>
      <c r="H26" s="1">
        <f>+MEDIAN(Precipitaciones!D26:AY26)</f>
        <v>3.5750000000000002</v>
      </c>
    </row>
    <row r="27" spans="1:8">
      <c r="A27" s="50">
        <v>40934</v>
      </c>
      <c r="B27" s="3">
        <v>1</v>
      </c>
      <c r="C27" s="3">
        <v>26</v>
      </c>
      <c r="D27" s="3">
        <v>26</v>
      </c>
      <c r="E27" s="1">
        <f>+AVERAGE(Precipitaciones!D27:AY27)</f>
        <v>5.3041566109666656</v>
      </c>
      <c r="F27" s="1">
        <f>+MAX(Precipitaciones!D27:AY27)</f>
        <v>33.5</v>
      </c>
      <c r="G27" s="1">
        <f>+MIN(Precipitaciones!D27:AY27)</f>
        <v>0</v>
      </c>
      <c r="H27" s="1">
        <f>+MEDIAN(Precipitaciones!D27:AY27)</f>
        <v>3.25</v>
      </c>
    </row>
    <row r="28" spans="1:8">
      <c r="A28" s="50">
        <v>40935</v>
      </c>
      <c r="B28" s="3">
        <v>1</v>
      </c>
      <c r="C28" s="3">
        <v>27</v>
      </c>
      <c r="D28" s="3">
        <v>27</v>
      </c>
      <c r="E28" s="1">
        <f>+AVERAGE(Precipitaciones!D28:AY28)</f>
        <v>4.8728239483937505</v>
      </c>
      <c r="F28" s="1">
        <f>+MAX(Precipitaciones!D28:AY28)</f>
        <v>26</v>
      </c>
      <c r="G28" s="1">
        <f>+MIN(Precipitaciones!D28:AY28)</f>
        <v>0</v>
      </c>
      <c r="H28" s="1">
        <f>+MEDIAN(Precipitaciones!D28:AY28)</f>
        <v>3.25</v>
      </c>
    </row>
    <row r="29" spans="1:8">
      <c r="A29" s="50">
        <v>40936</v>
      </c>
      <c r="B29" s="3">
        <v>1</v>
      </c>
      <c r="C29" s="3">
        <v>28</v>
      </c>
      <c r="D29" s="3">
        <v>28</v>
      </c>
      <c r="E29" s="1">
        <f>+AVERAGE(Precipitaciones!D29:AY29)</f>
        <v>4.7829030672375001</v>
      </c>
      <c r="F29" s="1">
        <f>+MAX(Precipitaciones!D29:AY29)</f>
        <v>28.4</v>
      </c>
      <c r="G29" s="1">
        <f>+MIN(Precipitaciones!D29:AY29)</f>
        <v>0</v>
      </c>
      <c r="H29" s="1">
        <f>+MEDIAN(Precipitaciones!D29:AY29)</f>
        <v>2</v>
      </c>
    </row>
    <row r="30" spans="1:8">
      <c r="A30" s="50">
        <v>40937</v>
      </c>
      <c r="B30" s="3">
        <v>1</v>
      </c>
      <c r="C30" s="3">
        <v>29</v>
      </c>
      <c r="D30" s="3">
        <v>29</v>
      </c>
      <c r="E30" s="1">
        <f>+AVERAGE(Precipitaciones!D30:AY30)</f>
        <v>3.0100146643354169</v>
      </c>
      <c r="F30" s="1">
        <f>+MAX(Precipitaciones!D30:AY30)</f>
        <v>33.299999999999997</v>
      </c>
      <c r="G30" s="1">
        <f>+MIN(Precipitaciones!D30:AY30)</f>
        <v>0</v>
      </c>
      <c r="H30" s="1">
        <f>+MEDIAN(Precipitaciones!D30:AY30)</f>
        <v>0.85</v>
      </c>
    </row>
    <row r="31" spans="1:8">
      <c r="A31" s="50">
        <v>40938</v>
      </c>
      <c r="B31" s="3">
        <v>1</v>
      </c>
      <c r="C31" s="3">
        <v>30</v>
      </c>
      <c r="D31" s="3">
        <v>30</v>
      </c>
      <c r="E31" s="1">
        <f>+AVERAGE(Precipitaciones!D31:AY31)</f>
        <v>3.6737711385104159</v>
      </c>
      <c r="F31" s="1">
        <f>+MAX(Precipitaciones!D31:AY31)</f>
        <v>34.299999999999997</v>
      </c>
      <c r="G31" s="1">
        <f>+MIN(Precipitaciones!D31:AY31)</f>
        <v>0</v>
      </c>
      <c r="H31" s="1">
        <f>+MEDIAN(Precipitaciones!D31:AY31)</f>
        <v>1.4</v>
      </c>
    </row>
    <row r="32" spans="1:8">
      <c r="A32" s="50">
        <v>40939</v>
      </c>
      <c r="B32" s="3">
        <v>1</v>
      </c>
      <c r="C32" s="3">
        <v>31</v>
      </c>
      <c r="D32" s="3">
        <v>31</v>
      </c>
      <c r="E32" s="1">
        <f>+AVERAGE(Precipitaciones!D32:AY32)</f>
        <v>3.1978247222958323</v>
      </c>
      <c r="F32" s="1">
        <f>+MAX(Precipitaciones!D32:AY32)</f>
        <v>25.9</v>
      </c>
      <c r="G32" s="1">
        <f>+MIN(Precipitaciones!D32:AY32)</f>
        <v>0</v>
      </c>
      <c r="H32" s="1">
        <f>+MEDIAN(Precipitaciones!D32:AY32)</f>
        <v>0.75</v>
      </c>
    </row>
    <row r="33" spans="1:8">
      <c r="A33" s="50">
        <v>40940</v>
      </c>
      <c r="B33" s="49">
        <v>2</v>
      </c>
      <c r="C33" s="3">
        <v>1</v>
      </c>
      <c r="D33" s="3">
        <v>32</v>
      </c>
      <c r="E33" s="1">
        <f>+AVERAGE(Precipitaciones!D33:AY33)</f>
        <v>3.3383314729770834</v>
      </c>
      <c r="F33" s="1">
        <f>+MAX(Precipitaciones!D33:AY33)</f>
        <v>21.5</v>
      </c>
      <c r="G33" s="1">
        <f>+MIN(Precipitaciones!D33:AY33)</f>
        <v>0</v>
      </c>
      <c r="H33" s="1">
        <f>+MEDIAN(Precipitaciones!D33:AY33)</f>
        <v>0.6</v>
      </c>
    </row>
    <row r="34" spans="1:8">
      <c r="A34" s="50">
        <v>40941</v>
      </c>
      <c r="B34" s="49">
        <v>2</v>
      </c>
      <c r="C34" s="3">
        <v>2</v>
      </c>
      <c r="D34" s="3">
        <v>33</v>
      </c>
      <c r="E34" s="1">
        <f>+AVERAGE(Precipitaciones!D34:AY34)</f>
        <v>3.8948350058958336</v>
      </c>
      <c r="F34" s="1">
        <f>+MAX(Precipitaciones!D34:AY34)</f>
        <v>20.5</v>
      </c>
      <c r="G34" s="1">
        <f>+MIN(Precipitaciones!D34:AY34)</f>
        <v>0</v>
      </c>
      <c r="H34" s="1">
        <f>+MEDIAN(Precipitaciones!D34:AY34)</f>
        <v>1.50647427045</v>
      </c>
    </row>
    <row r="35" spans="1:8">
      <c r="A35" s="50">
        <v>40942</v>
      </c>
      <c r="B35" s="49">
        <v>2</v>
      </c>
      <c r="C35" s="3">
        <v>3</v>
      </c>
      <c r="D35" s="3">
        <v>34</v>
      </c>
      <c r="E35" s="1">
        <f>+AVERAGE(Precipitaciones!D35:AY35)</f>
        <v>5.5260000563187495</v>
      </c>
      <c r="F35" s="1">
        <f>+MAX(Precipitaciones!D35:AY35)</f>
        <v>24.4</v>
      </c>
      <c r="G35" s="1">
        <f>+MIN(Precipitaciones!D35:AY35)</f>
        <v>0</v>
      </c>
      <c r="H35" s="1">
        <f>+MEDIAN(Precipitaciones!D35:AY35)</f>
        <v>2.25</v>
      </c>
    </row>
    <row r="36" spans="1:8">
      <c r="A36" s="50">
        <v>40943</v>
      </c>
      <c r="B36" s="49">
        <v>2</v>
      </c>
      <c r="C36" s="3">
        <v>4</v>
      </c>
      <c r="D36" s="3">
        <v>35</v>
      </c>
      <c r="E36" s="1">
        <f>+AVERAGE(Precipitaciones!D36:AY36)</f>
        <v>4.9233030879541664</v>
      </c>
      <c r="F36" s="1">
        <f>+MAX(Precipitaciones!D36:AY36)</f>
        <v>36.200000000000003</v>
      </c>
      <c r="G36" s="1">
        <f>+MIN(Precipitaciones!D36:AY36)</f>
        <v>0</v>
      </c>
      <c r="H36" s="1">
        <f>+MEDIAN(Precipitaciones!D36:AY36)</f>
        <v>1.5</v>
      </c>
    </row>
    <row r="37" spans="1:8">
      <c r="A37" s="50">
        <v>40944</v>
      </c>
      <c r="B37" s="49">
        <v>2</v>
      </c>
      <c r="C37" s="3">
        <v>5</v>
      </c>
      <c r="D37" s="3">
        <v>36</v>
      </c>
      <c r="E37" s="1">
        <f>+AVERAGE(Precipitaciones!D37:AY37)</f>
        <v>3.3744541470749989</v>
      </c>
      <c r="F37" s="1">
        <f>+MAX(Precipitaciones!D37:AY37)</f>
        <v>20</v>
      </c>
      <c r="G37" s="1">
        <f>+MIN(Precipitaciones!D37:AY37)</f>
        <v>0</v>
      </c>
      <c r="H37" s="1">
        <f>+MEDIAN(Precipitaciones!D37:AY37)</f>
        <v>0.95671534180000006</v>
      </c>
    </row>
    <row r="38" spans="1:8">
      <c r="A38" s="50">
        <v>40945</v>
      </c>
      <c r="B38" s="49">
        <v>2</v>
      </c>
      <c r="C38" s="3">
        <v>6</v>
      </c>
      <c r="D38" s="3">
        <v>37</v>
      </c>
      <c r="E38" s="1">
        <f>+AVERAGE(Precipitaciones!D38:AY38)</f>
        <v>2.8462673081083332</v>
      </c>
      <c r="F38" s="1">
        <f>+MAX(Precipitaciones!D38:AY38)</f>
        <v>20</v>
      </c>
      <c r="G38" s="1">
        <f>+MIN(Precipitaciones!D38:AY38)</f>
        <v>0</v>
      </c>
      <c r="H38" s="1">
        <f>+MEDIAN(Precipitaciones!D38:AY38)</f>
        <v>0.8</v>
      </c>
    </row>
    <row r="39" spans="1:8">
      <c r="A39" s="50">
        <v>40946</v>
      </c>
      <c r="B39" s="49">
        <v>2</v>
      </c>
      <c r="C39" s="3">
        <v>7</v>
      </c>
      <c r="D39" s="3">
        <v>38</v>
      </c>
      <c r="E39" s="1">
        <f>+AVERAGE(Precipitaciones!D39:AY39)</f>
        <v>5.3643661416604163</v>
      </c>
      <c r="F39" s="1">
        <f>+MAX(Precipitaciones!D39:AY39)</f>
        <v>30.5</v>
      </c>
      <c r="G39" s="1">
        <f>+MIN(Precipitaciones!D39:AY39)</f>
        <v>0</v>
      </c>
      <c r="H39" s="1">
        <f>+MEDIAN(Precipitaciones!D39:AY39)</f>
        <v>2.75</v>
      </c>
    </row>
    <row r="40" spans="1:8">
      <c r="A40" s="50">
        <v>40947</v>
      </c>
      <c r="B40" s="49">
        <v>2</v>
      </c>
      <c r="C40" s="3">
        <v>8</v>
      </c>
      <c r="D40" s="3">
        <v>39</v>
      </c>
      <c r="E40" s="1">
        <f>+AVERAGE(Precipitaciones!D40:AY40)</f>
        <v>3.6339862011041664</v>
      </c>
      <c r="F40" s="1">
        <f>+MAX(Precipitaciones!D40:AY40)</f>
        <v>21.2</v>
      </c>
      <c r="G40" s="1">
        <f>+MIN(Precipitaciones!D40:AY40)</f>
        <v>0</v>
      </c>
      <c r="H40" s="1">
        <f>+MEDIAN(Precipitaciones!D40:AY40)</f>
        <v>2.15</v>
      </c>
    </row>
    <row r="41" spans="1:8">
      <c r="A41" s="50">
        <v>40948</v>
      </c>
      <c r="B41" s="49">
        <v>2</v>
      </c>
      <c r="C41" s="3">
        <v>9</v>
      </c>
      <c r="D41" s="3">
        <v>40</v>
      </c>
      <c r="E41" s="1">
        <f>+AVERAGE(Precipitaciones!D41:AY41)</f>
        <v>4.2154253864749993</v>
      </c>
      <c r="F41" s="1">
        <f>+MAX(Precipitaciones!D41:AY41)</f>
        <v>36.700000000000003</v>
      </c>
      <c r="G41" s="1">
        <f>+MIN(Precipitaciones!D41:AY41)</f>
        <v>0</v>
      </c>
      <c r="H41" s="1">
        <f>+MEDIAN(Precipitaciones!D41:AY41)</f>
        <v>2</v>
      </c>
    </row>
    <row r="42" spans="1:8">
      <c r="A42" s="50">
        <v>40949</v>
      </c>
      <c r="B42" s="49">
        <v>2</v>
      </c>
      <c r="C42" s="3">
        <v>10</v>
      </c>
      <c r="D42" s="3">
        <v>41</v>
      </c>
      <c r="E42" s="1">
        <f>+AVERAGE(Precipitaciones!D42:AY42)</f>
        <v>4.5256308181458333</v>
      </c>
      <c r="F42" s="1">
        <f>+MAX(Precipitaciones!D42:AY42)</f>
        <v>32.799999999999997</v>
      </c>
      <c r="G42" s="1">
        <f>+MIN(Precipitaciones!D42:AY42)</f>
        <v>0</v>
      </c>
      <c r="H42" s="1">
        <f>+MEDIAN(Precipitaciones!D42:AY42)</f>
        <v>2.75</v>
      </c>
    </row>
    <row r="43" spans="1:8">
      <c r="A43" s="50">
        <v>40950</v>
      </c>
      <c r="B43" s="49">
        <v>2</v>
      </c>
      <c r="C43" s="3">
        <v>11</v>
      </c>
      <c r="D43" s="3">
        <v>42</v>
      </c>
      <c r="E43" s="1">
        <f>+AVERAGE(Precipitaciones!D43:AY43)</f>
        <v>5.6009956877416665</v>
      </c>
      <c r="F43" s="1">
        <f>+MAX(Precipitaciones!D43:AY43)</f>
        <v>43.4</v>
      </c>
      <c r="G43" s="1">
        <f>+MIN(Precipitaciones!D43:AY43)</f>
        <v>0</v>
      </c>
      <c r="H43" s="1">
        <f>+MEDIAN(Precipitaciones!D43:AY43)</f>
        <v>2.8</v>
      </c>
    </row>
    <row r="44" spans="1:8">
      <c r="A44" s="50">
        <v>40951</v>
      </c>
      <c r="B44" s="49">
        <v>2</v>
      </c>
      <c r="C44" s="3">
        <v>12</v>
      </c>
      <c r="D44" s="3">
        <v>43</v>
      </c>
      <c r="E44" s="1">
        <f>+AVERAGE(Precipitaciones!D44:AY44)</f>
        <v>4.1233314833854164</v>
      </c>
      <c r="F44" s="1">
        <f>+MAX(Precipitaciones!D44:AY44)</f>
        <v>21.4</v>
      </c>
      <c r="G44" s="1">
        <f>+MIN(Precipitaciones!D44:AY44)</f>
        <v>0</v>
      </c>
      <c r="H44" s="1">
        <f>+MEDIAN(Precipitaciones!D44:AY44)</f>
        <v>2.15</v>
      </c>
    </row>
    <row r="45" spans="1:8">
      <c r="A45" s="50">
        <v>40952</v>
      </c>
      <c r="B45" s="49">
        <v>2</v>
      </c>
      <c r="C45" s="3">
        <v>13</v>
      </c>
      <c r="D45" s="3">
        <v>44</v>
      </c>
      <c r="E45" s="1">
        <f>+AVERAGE(Precipitaciones!D45:AY45)</f>
        <v>4.3282210466479158</v>
      </c>
      <c r="F45" s="1">
        <f>+MAX(Precipitaciones!D45:AY45)</f>
        <v>27.1</v>
      </c>
      <c r="G45" s="1">
        <f>+MIN(Precipitaciones!D45:AY45)</f>
        <v>0</v>
      </c>
      <c r="H45" s="1">
        <f>+MEDIAN(Precipitaciones!D45:AY45)</f>
        <v>1.35</v>
      </c>
    </row>
    <row r="46" spans="1:8">
      <c r="A46" s="50">
        <v>40953</v>
      </c>
      <c r="B46" s="49">
        <v>2</v>
      </c>
      <c r="C46" s="3">
        <v>14</v>
      </c>
      <c r="D46" s="3">
        <v>45</v>
      </c>
      <c r="E46" s="1">
        <f>+AVERAGE(Precipitaciones!D46:AY46)</f>
        <v>6.4529728012604179</v>
      </c>
      <c r="F46" s="1">
        <f>+MAX(Precipitaciones!D46:AY46)</f>
        <v>30.1</v>
      </c>
      <c r="G46" s="1">
        <f>+MIN(Precipitaciones!D46:AY46)</f>
        <v>0</v>
      </c>
      <c r="H46" s="1">
        <f>+MEDIAN(Precipitaciones!D46:AY46)</f>
        <v>4.3000000000000007</v>
      </c>
    </row>
    <row r="47" spans="1:8">
      <c r="A47" s="50">
        <v>40954</v>
      </c>
      <c r="B47" s="49">
        <v>2</v>
      </c>
      <c r="C47" s="3">
        <v>15</v>
      </c>
      <c r="D47" s="3">
        <v>46</v>
      </c>
      <c r="E47" s="1">
        <f>+AVERAGE(Precipitaciones!D47:AY47)</f>
        <v>4.2821463444000001</v>
      </c>
      <c r="F47" s="1">
        <f>+MAX(Precipitaciones!D47:AY47)</f>
        <v>18.100000000000001</v>
      </c>
      <c r="G47" s="1">
        <f>+MIN(Precipitaciones!D47:AY47)</f>
        <v>0</v>
      </c>
      <c r="H47" s="1">
        <f>+MEDIAN(Precipitaciones!D47:AY47)</f>
        <v>3.2487761851000001</v>
      </c>
    </row>
    <row r="48" spans="1:8">
      <c r="A48" s="50">
        <v>40955</v>
      </c>
      <c r="B48" s="49">
        <v>2</v>
      </c>
      <c r="C48" s="3">
        <v>16</v>
      </c>
      <c r="D48" s="3">
        <v>47</v>
      </c>
      <c r="E48" s="1">
        <f>+AVERAGE(Precipitaciones!D48:AY48)</f>
        <v>4.2935271235791674</v>
      </c>
      <c r="F48" s="1">
        <f>+MAX(Precipitaciones!D48:AY48)</f>
        <v>40.200000000000003</v>
      </c>
      <c r="G48" s="1">
        <f>+MIN(Precipitaciones!D48:AY48)</f>
        <v>0</v>
      </c>
      <c r="H48" s="1">
        <f>+MEDIAN(Precipitaciones!D48:AY48)</f>
        <v>1.2</v>
      </c>
    </row>
    <row r="49" spans="1:8">
      <c r="A49" s="50">
        <v>40956</v>
      </c>
      <c r="B49" s="49">
        <v>2</v>
      </c>
      <c r="C49" s="3">
        <v>17</v>
      </c>
      <c r="D49" s="3">
        <v>48</v>
      </c>
      <c r="E49" s="1">
        <f>+AVERAGE(Precipitaciones!D49:AY49)</f>
        <v>4.2106354478791674</v>
      </c>
      <c r="F49" s="1">
        <f>+MAX(Precipitaciones!D49:AY49)</f>
        <v>30.4</v>
      </c>
      <c r="G49" s="1">
        <f>+MIN(Precipitaciones!D49:AY49)</f>
        <v>0</v>
      </c>
      <c r="H49" s="1">
        <f>+MEDIAN(Precipitaciones!D49:AY49)</f>
        <v>2.0358151256500001</v>
      </c>
    </row>
    <row r="50" spans="1:8">
      <c r="A50" s="50">
        <v>40957</v>
      </c>
      <c r="B50" s="49">
        <v>2</v>
      </c>
      <c r="C50" s="3">
        <v>18</v>
      </c>
      <c r="D50" s="3">
        <v>49</v>
      </c>
      <c r="E50" s="1">
        <f>+AVERAGE(Precipitaciones!D50:AY50)</f>
        <v>4.6980235440875004</v>
      </c>
      <c r="F50" s="1">
        <f>+MAX(Precipitaciones!D50:AY50)</f>
        <v>23.6</v>
      </c>
      <c r="G50" s="1">
        <f>+MIN(Precipitaciones!D50:AY50)</f>
        <v>0</v>
      </c>
      <c r="H50" s="1">
        <f>+MEDIAN(Precipitaciones!D50:AY50)</f>
        <v>2</v>
      </c>
    </row>
    <row r="51" spans="1:8">
      <c r="A51" s="50">
        <v>40958</v>
      </c>
      <c r="B51" s="49">
        <v>2</v>
      </c>
      <c r="C51" s="3">
        <v>19</v>
      </c>
      <c r="D51" s="3">
        <v>50</v>
      </c>
      <c r="E51" s="1">
        <f>+AVERAGE(Precipitaciones!D51:AY51)</f>
        <v>6.2384118274833353</v>
      </c>
      <c r="F51" s="1">
        <f>+MAX(Precipitaciones!D51:AY51)</f>
        <v>32</v>
      </c>
      <c r="G51" s="1">
        <f>+MIN(Precipitaciones!D51:AY51)</f>
        <v>0</v>
      </c>
      <c r="H51" s="1">
        <f>+MEDIAN(Precipitaciones!D51:AY51)</f>
        <v>5.45</v>
      </c>
    </row>
    <row r="52" spans="1:8">
      <c r="A52" s="50">
        <v>40959</v>
      </c>
      <c r="B52" s="49">
        <v>2</v>
      </c>
      <c r="C52" s="3">
        <v>20</v>
      </c>
      <c r="D52" s="3">
        <v>51</v>
      </c>
      <c r="E52" s="1">
        <f>+AVERAGE(Precipitaciones!D52:AY52)</f>
        <v>4.5916726148250007</v>
      </c>
      <c r="F52" s="1">
        <f>+MAX(Precipitaciones!D52:AY52)</f>
        <v>19.7</v>
      </c>
      <c r="G52" s="1">
        <f>+MIN(Precipitaciones!D52:AY52)</f>
        <v>0</v>
      </c>
      <c r="H52" s="1">
        <f>+MEDIAN(Precipitaciones!D52:AY52)</f>
        <v>2.9</v>
      </c>
    </row>
    <row r="53" spans="1:8">
      <c r="A53" s="50">
        <v>40960</v>
      </c>
      <c r="B53" s="49">
        <v>2</v>
      </c>
      <c r="C53" s="3">
        <v>21</v>
      </c>
      <c r="D53" s="3">
        <v>52</v>
      </c>
      <c r="E53" s="1">
        <f>+AVERAGE(Precipitaciones!D53:AY53)</f>
        <v>3.8958770622666665</v>
      </c>
      <c r="F53" s="1">
        <f>+MAX(Precipitaciones!D53:AY53)</f>
        <v>19.600000000000001</v>
      </c>
      <c r="G53" s="1">
        <f>+MIN(Precipitaciones!D53:AY53)</f>
        <v>0</v>
      </c>
      <c r="H53" s="1">
        <f>+MEDIAN(Precipitaciones!D53:AY53)</f>
        <v>1.55</v>
      </c>
    </row>
    <row r="54" spans="1:8">
      <c r="A54" s="50">
        <v>40961</v>
      </c>
      <c r="B54" s="49">
        <v>2</v>
      </c>
      <c r="C54" s="3">
        <v>22</v>
      </c>
      <c r="D54" s="3">
        <v>53</v>
      </c>
      <c r="E54" s="1">
        <f>+AVERAGE(Precipitaciones!D54:AY54)</f>
        <v>2.9853887940229167</v>
      </c>
      <c r="F54" s="1">
        <f>+MAX(Precipitaciones!D54:AY54)</f>
        <v>12.2</v>
      </c>
      <c r="G54" s="1">
        <f>+MIN(Precipitaciones!D54:AY54)</f>
        <v>0</v>
      </c>
      <c r="H54" s="1">
        <f>+MEDIAN(Precipitaciones!D54:AY54)</f>
        <v>0.6</v>
      </c>
    </row>
    <row r="55" spans="1:8">
      <c r="A55" s="50">
        <v>40962</v>
      </c>
      <c r="B55" s="49">
        <v>2</v>
      </c>
      <c r="C55" s="3">
        <v>23</v>
      </c>
      <c r="D55" s="3">
        <v>54</v>
      </c>
      <c r="E55" s="1">
        <f>+AVERAGE(Precipitaciones!D55:AY55)</f>
        <v>4.9115253115979174</v>
      </c>
      <c r="F55" s="1">
        <f>+MAX(Precipitaciones!D55:AY55)</f>
        <v>37.9</v>
      </c>
      <c r="G55" s="1">
        <f>+MIN(Precipitaciones!D55:AY55)</f>
        <v>0</v>
      </c>
      <c r="H55" s="1">
        <f>+MEDIAN(Precipitaciones!D55:AY55)</f>
        <v>1.8</v>
      </c>
    </row>
    <row r="56" spans="1:8">
      <c r="A56" s="50">
        <v>40963</v>
      </c>
      <c r="B56" s="49">
        <v>2</v>
      </c>
      <c r="C56" s="3">
        <v>24</v>
      </c>
      <c r="D56" s="3">
        <v>55</v>
      </c>
      <c r="E56" s="1">
        <f>+AVERAGE(Precipitaciones!D56:AY56)</f>
        <v>3.6291914762791659</v>
      </c>
      <c r="F56" s="1">
        <f>+MAX(Precipitaciones!D56:AY56)</f>
        <v>29.8225662979</v>
      </c>
      <c r="G56" s="1">
        <f>+MIN(Precipitaciones!D56:AY56)</f>
        <v>0</v>
      </c>
      <c r="H56" s="1">
        <f>+MEDIAN(Precipitaciones!D56:AY56)</f>
        <v>1</v>
      </c>
    </row>
    <row r="57" spans="1:8">
      <c r="A57" s="50">
        <v>40964</v>
      </c>
      <c r="B57" s="49">
        <v>2</v>
      </c>
      <c r="C57" s="3">
        <v>25</v>
      </c>
      <c r="D57" s="3">
        <v>56</v>
      </c>
      <c r="E57" s="1">
        <f>+AVERAGE(Precipitaciones!D57:AY57)</f>
        <v>4.3023933859749999</v>
      </c>
      <c r="F57" s="1">
        <f>+MAX(Precipitaciones!D57:AY57)</f>
        <v>42.4</v>
      </c>
      <c r="G57" s="1">
        <f>+MIN(Precipitaciones!D57:AY57)</f>
        <v>0</v>
      </c>
      <c r="H57" s="1">
        <f>+MEDIAN(Precipitaciones!D57:AY57)</f>
        <v>1.35</v>
      </c>
    </row>
    <row r="58" spans="1:8">
      <c r="A58" s="50">
        <v>40965</v>
      </c>
      <c r="B58" s="49">
        <v>2</v>
      </c>
      <c r="C58" s="3">
        <v>26</v>
      </c>
      <c r="D58" s="3">
        <v>57</v>
      </c>
      <c r="E58" s="1">
        <f>+AVERAGE(Precipitaciones!D58:AY58)</f>
        <v>3.8529991222729163</v>
      </c>
      <c r="F58" s="1">
        <f>+MAX(Precipitaciones!D58:AY58)</f>
        <v>25</v>
      </c>
      <c r="G58" s="1">
        <f>+MIN(Precipitaciones!D58:AY58)</f>
        <v>0</v>
      </c>
      <c r="H58" s="1">
        <f>+MEDIAN(Precipitaciones!D58:AY58)</f>
        <v>1.7</v>
      </c>
    </row>
    <row r="59" spans="1:8">
      <c r="A59" s="50">
        <v>40966</v>
      </c>
      <c r="B59" s="49">
        <v>2</v>
      </c>
      <c r="C59" s="3">
        <v>27</v>
      </c>
      <c r="D59" s="3">
        <v>58</v>
      </c>
      <c r="E59" s="1">
        <f>+AVERAGE(Precipitaciones!D59:AY59)</f>
        <v>2.8019063082333333</v>
      </c>
      <c r="F59" s="1">
        <f>+MAX(Precipitaciones!D59:AY59)</f>
        <v>17.3</v>
      </c>
      <c r="G59" s="1">
        <f>+MIN(Precipitaciones!D59:AY59)</f>
        <v>0</v>
      </c>
      <c r="H59" s="1">
        <f>+MEDIAN(Precipitaciones!D59:AY59)</f>
        <v>1.580976503</v>
      </c>
    </row>
    <row r="60" spans="1:8">
      <c r="A60" s="50">
        <v>40967</v>
      </c>
      <c r="B60" s="49">
        <v>2</v>
      </c>
      <c r="C60" s="3">
        <v>28</v>
      </c>
      <c r="D60" s="3">
        <v>59</v>
      </c>
      <c r="E60" s="1">
        <f>+AVERAGE(Precipitaciones!D60:AY60)</f>
        <v>4.6114879268583335</v>
      </c>
      <c r="F60" s="1">
        <f>+MAX(Precipitaciones!D60:AY60)</f>
        <v>32</v>
      </c>
      <c r="G60" s="1">
        <f>+MIN(Precipitaciones!D60:AY60)</f>
        <v>0</v>
      </c>
      <c r="H60" s="1">
        <f>+MEDIAN(Precipitaciones!D60:AY60)</f>
        <v>1.25</v>
      </c>
    </row>
    <row r="61" spans="1:8">
      <c r="A61" s="50">
        <v>40968</v>
      </c>
      <c r="B61" s="49">
        <v>2</v>
      </c>
      <c r="C61" s="3">
        <v>29</v>
      </c>
      <c r="D61" s="3">
        <v>60</v>
      </c>
      <c r="E61" s="1">
        <f>+AVERAGE(Precipitaciones!D61:AY61)</f>
        <v>3.5083333333333333</v>
      </c>
      <c r="F61" s="1">
        <f>+MAX(Precipitaciones!D61:AY61)</f>
        <v>19.5</v>
      </c>
      <c r="G61" s="1">
        <f>+MIN(Precipitaciones!D61:AY61)</f>
        <v>0</v>
      </c>
      <c r="H61" s="1">
        <f>+MEDIAN(Precipitaciones!D61:AY61)</f>
        <v>0.8</v>
      </c>
    </row>
    <row r="62" spans="1:8">
      <c r="A62" s="50">
        <v>40969</v>
      </c>
      <c r="B62" s="49">
        <v>3</v>
      </c>
      <c r="C62" s="3">
        <v>1</v>
      </c>
      <c r="D62" s="3">
        <v>61</v>
      </c>
      <c r="E62" s="1">
        <f>+AVERAGE(Precipitaciones!D62:AY62)</f>
        <v>4.4234008395395827</v>
      </c>
      <c r="F62" s="1">
        <f>+MAX(Precipitaciones!D62:AY62)</f>
        <v>32</v>
      </c>
      <c r="G62" s="1">
        <f>+MIN(Precipitaciones!D62:AY62)</f>
        <v>0</v>
      </c>
      <c r="H62" s="1">
        <f>+MEDIAN(Precipitaciones!D62:AY62)</f>
        <v>1.65</v>
      </c>
    </row>
    <row r="63" spans="1:8">
      <c r="A63" s="50">
        <v>40970</v>
      </c>
      <c r="B63" s="49">
        <v>3</v>
      </c>
      <c r="C63" s="3">
        <v>2</v>
      </c>
      <c r="D63" s="3">
        <v>62</v>
      </c>
      <c r="E63" s="1">
        <f>+AVERAGE(Precipitaciones!D63:AY63)</f>
        <v>2.9758993771666673</v>
      </c>
      <c r="F63" s="1">
        <f>+MAX(Precipitaciones!D63:AY63)</f>
        <v>14</v>
      </c>
      <c r="G63" s="1">
        <f>+MIN(Precipitaciones!D63:AY63)</f>
        <v>0</v>
      </c>
      <c r="H63" s="1">
        <f>+MEDIAN(Precipitaciones!D63:AY63)</f>
        <v>1.8</v>
      </c>
    </row>
    <row r="64" spans="1:8">
      <c r="A64" s="50">
        <v>40971</v>
      </c>
      <c r="B64" s="49">
        <v>3</v>
      </c>
      <c r="C64" s="3">
        <v>3</v>
      </c>
      <c r="D64" s="3">
        <v>63</v>
      </c>
      <c r="E64" s="1">
        <f>+AVERAGE(Precipitaciones!D64:AY64)</f>
        <v>4.3948890149270827</v>
      </c>
      <c r="F64" s="1">
        <f>+MAX(Precipitaciones!D64:AY64)</f>
        <v>23.2</v>
      </c>
      <c r="G64" s="1">
        <f>+MIN(Precipitaciones!D64:AY64)</f>
        <v>0</v>
      </c>
      <c r="H64" s="1">
        <f>+MEDIAN(Precipitaciones!D64:AY64)</f>
        <v>1.5499999999999998</v>
      </c>
    </row>
    <row r="65" spans="1:8">
      <c r="A65" s="50">
        <v>40972</v>
      </c>
      <c r="B65" s="49">
        <v>3</v>
      </c>
      <c r="C65" s="3">
        <v>4</v>
      </c>
      <c r="D65" s="3">
        <v>64</v>
      </c>
      <c r="E65" s="1">
        <f>+AVERAGE(Precipitaciones!D65:AY65)</f>
        <v>4.9537963878333331</v>
      </c>
      <c r="F65" s="1">
        <f>+MAX(Precipitaciones!D65:AY65)</f>
        <v>35</v>
      </c>
      <c r="G65" s="1">
        <f>+MIN(Precipitaciones!D65:AY65)</f>
        <v>0</v>
      </c>
      <c r="H65" s="1">
        <f>+MEDIAN(Precipitaciones!D65:AY65)</f>
        <v>2.2000000000000002</v>
      </c>
    </row>
    <row r="66" spans="1:8">
      <c r="A66" s="50">
        <v>40973</v>
      </c>
      <c r="B66" s="49">
        <v>3</v>
      </c>
      <c r="C66" s="3">
        <v>5</v>
      </c>
      <c r="D66" s="3">
        <v>65</v>
      </c>
      <c r="E66" s="1">
        <f>+AVERAGE(Precipitaciones!D66:AY66)</f>
        <v>4.5409456371479155</v>
      </c>
      <c r="F66" s="1">
        <f>+MAX(Precipitaciones!D66:AY66)</f>
        <v>25</v>
      </c>
      <c r="G66" s="1">
        <f>+MIN(Precipitaciones!D66:AY66)</f>
        <v>0</v>
      </c>
      <c r="H66" s="1">
        <f>+MEDIAN(Precipitaciones!D66:AY66)</f>
        <v>2.1</v>
      </c>
    </row>
    <row r="67" spans="1:8">
      <c r="A67" s="50">
        <v>40974</v>
      </c>
      <c r="B67" s="49">
        <v>3</v>
      </c>
      <c r="C67" s="3">
        <v>6</v>
      </c>
      <c r="D67" s="3">
        <v>66</v>
      </c>
      <c r="E67" s="1">
        <f>+AVERAGE(Precipitaciones!D67:AY67)</f>
        <v>4.3598340751833335</v>
      </c>
      <c r="F67" s="1">
        <f>+MAX(Precipitaciones!D67:AY67)</f>
        <v>33.5</v>
      </c>
      <c r="G67" s="1">
        <f>+MIN(Precipitaciones!D67:AY67)</f>
        <v>0</v>
      </c>
      <c r="H67" s="1">
        <f>+MEDIAN(Precipitaciones!D67:AY67)</f>
        <v>1.65</v>
      </c>
    </row>
    <row r="68" spans="1:8">
      <c r="A68" s="50">
        <v>40975</v>
      </c>
      <c r="B68" s="49">
        <v>3</v>
      </c>
      <c r="C68" s="3">
        <v>7</v>
      </c>
      <c r="D68" s="3">
        <v>67</v>
      </c>
      <c r="E68" s="1">
        <f>+AVERAGE(Precipitaciones!D68:AY68)</f>
        <v>3.483599383385418</v>
      </c>
      <c r="F68" s="1">
        <f>+MAX(Precipitaciones!D68:AY68)</f>
        <v>24.9</v>
      </c>
      <c r="G68" s="1">
        <f>+MIN(Precipitaciones!D68:AY68)</f>
        <v>0</v>
      </c>
      <c r="H68" s="1">
        <f>+MEDIAN(Precipitaciones!D68:AY68)</f>
        <v>1.55</v>
      </c>
    </row>
    <row r="69" spans="1:8">
      <c r="A69" s="50">
        <v>40976</v>
      </c>
      <c r="B69" s="49">
        <v>3</v>
      </c>
      <c r="C69" s="3">
        <v>8</v>
      </c>
      <c r="D69" s="3">
        <v>68</v>
      </c>
      <c r="E69" s="1">
        <f>+AVERAGE(Precipitaciones!D69:AY69)</f>
        <v>3.4041955960083339</v>
      </c>
      <c r="F69" s="1">
        <f>+MAX(Precipitaciones!D69:AY69)</f>
        <v>29.4</v>
      </c>
      <c r="G69" s="1">
        <f>+MIN(Precipitaciones!D69:AY69)</f>
        <v>0</v>
      </c>
      <c r="H69" s="1">
        <f>+MEDIAN(Precipitaciones!D69:AY69)</f>
        <v>0.95</v>
      </c>
    </row>
    <row r="70" spans="1:8">
      <c r="A70" s="50">
        <v>40977</v>
      </c>
      <c r="B70" s="49">
        <v>3</v>
      </c>
      <c r="C70" s="3">
        <v>9</v>
      </c>
      <c r="D70" s="3">
        <v>69</v>
      </c>
      <c r="E70" s="1">
        <f>+AVERAGE(Precipitaciones!D70:AY70)</f>
        <v>3.4605836389291666</v>
      </c>
      <c r="F70" s="1">
        <f>+MAX(Precipitaciones!D70:AY70)</f>
        <v>20</v>
      </c>
      <c r="G70" s="1">
        <f>+MIN(Precipitaciones!D70:AY70)</f>
        <v>0</v>
      </c>
      <c r="H70" s="1">
        <f>+MEDIAN(Precipitaciones!D70:AY70)</f>
        <v>1.5</v>
      </c>
    </row>
    <row r="71" spans="1:8">
      <c r="A71" s="50">
        <v>40978</v>
      </c>
      <c r="B71" s="49">
        <v>3</v>
      </c>
      <c r="C71" s="3">
        <v>10</v>
      </c>
      <c r="D71" s="3">
        <v>70</v>
      </c>
      <c r="E71" s="1">
        <f>+AVERAGE(Precipitaciones!D71:AY71)</f>
        <v>3.3567192375416663</v>
      </c>
      <c r="F71" s="1">
        <f>+MAX(Precipitaciones!D71:AY71)</f>
        <v>21.1</v>
      </c>
      <c r="G71" s="1">
        <f>+MIN(Precipitaciones!D71:AY71)</f>
        <v>0</v>
      </c>
      <c r="H71" s="1">
        <f>+MEDIAN(Precipitaciones!D71:AY71)</f>
        <v>1.4</v>
      </c>
    </row>
    <row r="72" spans="1:8">
      <c r="A72" s="50">
        <v>40979</v>
      </c>
      <c r="B72" s="49">
        <v>3</v>
      </c>
      <c r="C72" s="3">
        <v>11</v>
      </c>
      <c r="D72" s="3">
        <v>71</v>
      </c>
      <c r="E72" s="1">
        <f>+AVERAGE(Precipitaciones!D72:AY72)</f>
        <v>3.7719584814124989</v>
      </c>
      <c r="F72" s="1">
        <f>+MAX(Precipitaciones!D72:AY72)</f>
        <v>16.3</v>
      </c>
      <c r="G72" s="1">
        <f>+MIN(Precipitaciones!D72:AY72)</f>
        <v>0</v>
      </c>
      <c r="H72" s="1">
        <f>+MEDIAN(Precipitaciones!D72:AY72)</f>
        <v>3.0612777569</v>
      </c>
    </row>
    <row r="73" spans="1:8">
      <c r="A73" s="50">
        <v>40980</v>
      </c>
      <c r="B73" s="49">
        <v>3</v>
      </c>
      <c r="C73" s="3">
        <v>12</v>
      </c>
      <c r="D73" s="3">
        <v>72</v>
      </c>
      <c r="E73" s="1">
        <f>+AVERAGE(Precipitaciones!D73:AY73)</f>
        <v>2.5122544370583331</v>
      </c>
      <c r="F73" s="1">
        <f>+MAX(Precipitaciones!D73:AY73)</f>
        <v>15.5</v>
      </c>
      <c r="G73" s="1">
        <f>+MIN(Precipitaciones!D73:AY73)</f>
        <v>0</v>
      </c>
      <c r="H73" s="1">
        <f>+MEDIAN(Precipitaciones!D73:AY73)</f>
        <v>0.9</v>
      </c>
    </row>
    <row r="74" spans="1:8">
      <c r="A74" s="50">
        <v>40981</v>
      </c>
      <c r="B74" s="49">
        <v>3</v>
      </c>
      <c r="C74" s="3">
        <v>13</v>
      </c>
      <c r="D74" s="3">
        <v>73</v>
      </c>
      <c r="E74" s="1">
        <f>+AVERAGE(Precipitaciones!D74:AY74)</f>
        <v>4.8388897663729162</v>
      </c>
      <c r="F74" s="1">
        <f>+MAX(Precipitaciones!D74:AY74)</f>
        <v>26.5</v>
      </c>
      <c r="G74" s="1">
        <f>+MIN(Precipitaciones!D74:AY74)</f>
        <v>0</v>
      </c>
      <c r="H74" s="1">
        <f>+MEDIAN(Precipitaciones!D74:AY74)</f>
        <v>1.1000000000000001</v>
      </c>
    </row>
    <row r="75" spans="1:8">
      <c r="A75" s="50">
        <v>40982</v>
      </c>
      <c r="B75" s="49">
        <v>3</v>
      </c>
      <c r="C75" s="3">
        <v>14</v>
      </c>
      <c r="D75" s="3">
        <v>74</v>
      </c>
      <c r="E75" s="1">
        <f>+AVERAGE(Precipitaciones!D75:AY75)</f>
        <v>4.141347925341667</v>
      </c>
      <c r="F75" s="1">
        <f>+MAX(Precipitaciones!D75:AY75)</f>
        <v>27.2</v>
      </c>
      <c r="G75" s="1">
        <f>+MIN(Precipitaciones!D75:AY75)</f>
        <v>0</v>
      </c>
      <c r="H75" s="1">
        <f>+MEDIAN(Precipitaciones!D75:AY75)</f>
        <v>1.2</v>
      </c>
    </row>
    <row r="76" spans="1:8">
      <c r="A76" s="50">
        <v>40983</v>
      </c>
      <c r="B76" s="49">
        <v>3</v>
      </c>
      <c r="C76" s="3">
        <v>15</v>
      </c>
      <c r="D76" s="3">
        <v>75</v>
      </c>
      <c r="E76" s="1">
        <f>+AVERAGE(Precipitaciones!D76:AY76)</f>
        <v>4.3988175062291663</v>
      </c>
      <c r="F76" s="1">
        <f>+MAX(Precipitaciones!D76:AY76)</f>
        <v>35.5</v>
      </c>
      <c r="G76" s="1">
        <f>+MIN(Precipitaciones!D76:AY76)</f>
        <v>0</v>
      </c>
      <c r="H76" s="1">
        <f>+MEDIAN(Precipitaciones!D76:AY76)</f>
        <v>0.8</v>
      </c>
    </row>
    <row r="77" spans="1:8">
      <c r="A77" s="50">
        <v>40984</v>
      </c>
      <c r="B77" s="49">
        <v>3</v>
      </c>
      <c r="C77" s="3">
        <v>16</v>
      </c>
      <c r="D77" s="3">
        <v>76</v>
      </c>
      <c r="E77" s="1">
        <f>+AVERAGE(Precipitaciones!D77:AY77)</f>
        <v>2.4796903462333337</v>
      </c>
      <c r="F77" s="1">
        <f>+MAX(Precipitaciones!D77:AY77)</f>
        <v>18</v>
      </c>
      <c r="G77" s="1">
        <f>+MIN(Precipitaciones!D77:AY77)</f>
        <v>0</v>
      </c>
      <c r="H77" s="1">
        <f>+MEDIAN(Precipitaciones!D77:AY77)</f>
        <v>0.5</v>
      </c>
    </row>
    <row r="78" spans="1:8">
      <c r="A78" s="50">
        <v>40985</v>
      </c>
      <c r="B78" s="49">
        <v>3</v>
      </c>
      <c r="C78" s="3">
        <v>17</v>
      </c>
      <c r="D78" s="3">
        <v>77</v>
      </c>
      <c r="E78" s="1">
        <f>+AVERAGE(Precipitaciones!D78:AY78)</f>
        <v>2.9970355088479166</v>
      </c>
      <c r="F78" s="1">
        <f>+MAX(Precipitaciones!D78:AY78)</f>
        <v>19.399999999999999</v>
      </c>
      <c r="G78" s="1">
        <f>+MIN(Precipitaciones!D78:AY78)</f>
        <v>0</v>
      </c>
      <c r="H78" s="1">
        <f>+MEDIAN(Precipitaciones!D78:AY78)</f>
        <v>0.5</v>
      </c>
    </row>
    <row r="79" spans="1:8">
      <c r="A79" s="50">
        <v>40986</v>
      </c>
      <c r="B79" s="49">
        <v>3</v>
      </c>
      <c r="C79" s="3">
        <v>18</v>
      </c>
      <c r="D79" s="3">
        <v>78</v>
      </c>
      <c r="E79" s="1">
        <f>+AVERAGE(Precipitaciones!D79:AY79)</f>
        <v>2.9192356409145828</v>
      </c>
      <c r="F79" s="1">
        <f>+MAX(Precipitaciones!D79:AY79)</f>
        <v>18.2</v>
      </c>
      <c r="G79" s="1">
        <f>+MIN(Precipitaciones!D79:AY79)</f>
        <v>0</v>
      </c>
      <c r="H79" s="1">
        <f>+MEDIAN(Precipitaciones!D79:AY79)</f>
        <v>0.95</v>
      </c>
    </row>
    <row r="80" spans="1:8">
      <c r="A80" s="50">
        <v>40987</v>
      </c>
      <c r="B80" s="49">
        <v>3</v>
      </c>
      <c r="C80" s="3">
        <v>19</v>
      </c>
      <c r="D80" s="3">
        <v>79</v>
      </c>
      <c r="E80" s="1">
        <f>+AVERAGE(Precipitaciones!D80:AY80)</f>
        <v>3.674826412816667</v>
      </c>
      <c r="F80" s="1">
        <f>+MAX(Precipitaciones!D80:AY80)</f>
        <v>39.5</v>
      </c>
      <c r="G80" s="1">
        <f>+MIN(Precipitaciones!D80:AY80)</f>
        <v>0</v>
      </c>
      <c r="H80" s="1">
        <f>+MEDIAN(Precipitaciones!D80:AY80)</f>
        <v>1.5</v>
      </c>
    </row>
    <row r="81" spans="1:8">
      <c r="A81" s="50">
        <v>40988</v>
      </c>
      <c r="B81" s="49">
        <v>3</v>
      </c>
      <c r="C81" s="3">
        <v>20</v>
      </c>
      <c r="D81" s="3">
        <v>80</v>
      </c>
      <c r="E81" s="1">
        <f>+AVERAGE(Precipitaciones!D81:AY81)</f>
        <v>2.6357800942749994</v>
      </c>
      <c r="F81" s="1">
        <f>+MAX(Precipitaciones!D81:AY81)</f>
        <v>16.7</v>
      </c>
      <c r="G81" s="1">
        <f>+MIN(Precipitaciones!D81:AY81)</f>
        <v>0</v>
      </c>
      <c r="H81" s="1">
        <f>+MEDIAN(Precipitaciones!D81:AY81)</f>
        <v>0.5</v>
      </c>
    </row>
    <row r="82" spans="1:8">
      <c r="A82" s="50">
        <v>40989</v>
      </c>
      <c r="B82" s="49">
        <v>3</v>
      </c>
      <c r="C82" s="3">
        <v>21</v>
      </c>
      <c r="D82" s="3">
        <v>81</v>
      </c>
      <c r="E82" s="1">
        <f>+AVERAGE(Precipitaciones!D82:AY82)</f>
        <v>4.6761046729895837</v>
      </c>
      <c r="F82" s="1">
        <f>+MAX(Precipitaciones!D82:AY82)</f>
        <v>28</v>
      </c>
      <c r="G82" s="1">
        <f>+MIN(Precipitaciones!D82:AY82)</f>
        <v>0</v>
      </c>
      <c r="H82" s="1">
        <f>+MEDIAN(Precipitaciones!D82:AY82)</f>
        <v>1.5375490939500001</v>
      </c>
    </row>
    <row r="83" spans="1:8">
      <c r="A83" s="50">
        <v>40990</v>
      </c>
      <c r="B83" s="49">
        <v>3</v>
      </c>
      <c r="C83" s="3">
        <v>22</v>
      </c>
      <c r="D83" s="3">
        <v>82</v>
      </c>
      <c r="E83" s="1">
        <f>+AVERAGE(Precipitaciones!D83:AY83)</f>
        <v>2.5497841260187504</v>
      </c>
      <c r="F83" s="1">
        <f>+MAX(Precipitaciones!D83:AY83)</f>
        <v>14.2</v>
      </c>
      <c r="G83" s="1">
        <f>+MIN(Precipitaciones!D83:AY83)</f>
        <v>0</v>
      </c>
      <c r="H83" s="1">
        <f>+MEDIAN(Precipitaciones!D83:AY83)</f>
        <v>0.26067850645000001</v>
      </c>
    </row>
    <row r="84" spans="1:8">
      <c r="A84" s="50">
        <v>40991</v>
      </c>
      <c r="B84" s="49">
        <v>3</v>
      </c>
      <c r="C84" s="3">
        <v>23</v>
      </c>
      <c r="D84" s="3">
        <v>83</v>
      </c>
      <c r="E84" s="1">
        <f>+AVERAGE(Precipitaciones!D84:AY84)</f>
        <v>4.4809020316687489</v>
      </c>
      <c r="F84" s="1">
        <f>+MAX(Precipitaciones!D84:AY84)</f>
        <v>93.5</v>
      </c>
      <c r="G84" s="1">
        <f>+MIN(Precipitaciones!D84:AY84)</f>
        <v>0</v>
      </c>
      <c r="H84" s="1">
        <f>+MEDIAN(Precipitaciones!D84:AY84)</f>
        <v>0.64999999999999991</v>
      </c>
    </row>
    <row r="85" spans="1:8">
      <c r="A85" s="50">
        <v>40992</v>
      </c>
      <c r="B85" s="49">
        <v>3</v>
      </c>
      <c r="C85" s="3">
        <v>24</v>
      </c>
      <c r="D85" s="3">
        <v>84</v>
      </c>
      <c r="E85" s="1">
        <f>+AVERAGE(Precipitaciones!D85:AY85)</f>
        <v>2.1207427095687499</v>
      </c>
      <c r="F85" s="1">
        <f>+MAX(Precipitaciones!D85:AY85)</f>
        <v>12.4</v>
      </c>
      <c r="G85" s="1">
        <f>+MIN(Precipitaciones!D85:AY85)</f>
        <v>0</v>
      </c>
      <c r="H85" s="1">
        <f>+MEDIAN(Precipitaciones!D85:AY85)</f>
        <v>0.1</v>
      </c>
    </row>
    <row r="86" spans="1:8">
      <c r="A86" s="50">
        <v>40993</v>
      </c>
      <c r="B86" s="49">
        <v>3</v>
      </c>
      <c r="C86" s="3">
        <v>25</v>
      </c>
      <c r="D86" s="3">
        <v>85</v>
      </c>
      <c r="E86" s="1">
        <f>+AVERAGE(Precipitaciones!D86:AY86)</f>
        <v>2.2400031679062495</v>
      </c>
      <c r="F86" s="1">
        <f>+MAX(Precipitaciones!D86:AY86)</f>
        <v>16.2</v>
      </c>
      <c r="G86" s="1">
        <f>+MIN(Precipitaciones!D86:AY86)</f>
        <v>0</v>
      </c>
      <c r="H86" s="1">
        <f>+MEDIAN(Precipitaciones!D86:AY86)</f>
        <v>0.35</v>
      </c>
    </row>
    <row r="87" spans="1:8">
      <c r="A87" s="50">
        <v>40994</v>
      </c>
      <c r="B87" s="49">
        <v>3</v>
      </c>
      <c r="C87" s="3">
        <v>26</v>
      </c>
      <c r="D87" s="3">
        <v>86</v>
      </c>
      <c r="E87" s="1">
        <f>+AVERAGE(Precipitaciones!D87:AY87)</f>
        <v>2.9734594918520831</v>
      </c>
      <c r="F87" s="1">
        <f>+MAX(Precipitaciones!D87:AY87)</f>
        <v>35.5</v>
      </c>
      <c r="G87" s="1">
        <f>+MIN(Precipitaciones!D87:AY87)</f>
        <v>0</v>
      </c>
      <c r="H87" s="1">
        <f>+MEDIAN(Precipitaciones!D87:AY87)</f>
        <v>0.1</v>
      </c>
    </row>
    <row r="88" spans="1:8">
      <c r="A88" s="50">
        <v>40995</v>
      </c>
      <c r="B88" s="49">
        <v>3</v>
      </c>
      <c r="C88" s="3">
        <v>27</v>
      </c>
      <c r="D88" s="3">
        <v>87</v>
      </c>
      <c r="E88" s="1">
        <f>+AVERAGE(Precipitaciones!D88:AY88)</f>
        <v>2.0750829637375001</v>
      </c>
      <c r="F88" s="1">
        <f>+MAX(Precipitaciones!D88:AY88)</f>
        <v>15.7</v>
      </c>
      <c r="G88" s="1">
        <f>+MIN(Precipitaciones!D88:AY88)</f>
        <v>0</v>
      </c>
      <c r="H88" s="1">
        <f>+MEDIAN(Precipitaciones!D88:AY88)</f>
        <v>0.1</v>
      </c>
    </row>
    <row r="89" spans="1:8">
      <c r="A89" s="50">
        <v>40996</v>
      </c>
      <c r="B89" s="49">
        <v>3</v>
      </c>
      <c r="C89" s="3">
        <v>28</v>
      </c>
      <c r="D89" s="3">
        <v>88</v>
      </c>
      <c r="E89" s="1">
        <f>+AVERAGE(Precipitaciones!D89:AY89)</f>
        <v>2.7161214726062499</v>
      </c>
      <c r="F89" s="1">
        <f>+MAX(Precipitaciones!D89:AY89)</f>
        <v>14.7</v>
      </c>
      <c r="G89" s="1">
        <f>+MIN(Precipitaciones!D89:AY89)</f>
        <v>0</v>
      </c>
      <c r="H89" s="1">
        <f>+MEDIAN(Precipitaciones!D89:AY89)</f>
        <v>0.1</v>
      </c>
    </row>
    <row r="90" spans="1:8">
      <c r="A90" s="50">
        <v>40997</v>
      </c>
      <c r="B90" s="49">
        <v>3</v>
      </c>
      <c r="C90" s="3">
        <v>29</v>
      </c>
      <c r="D90" s="3">
        <v>89</v>
      </c>
      <c r="E90" s="1">
        <f>+AVERAGE(Precipitaciones!D90:AY90)</f>
        <v>3.727528271102083</v>
      </c>
      <c r="F90" s="1">
        <f>+MAX(Precipitaciones!D90:AY90)</f>
        <v>41.7</v>
      </c>
      <c r="G90" s="1">
        <f>+MIN(Precipitaciones!D90:AY90)</f>
        <v>0</v>
      </c>
      <c r="H90" s="1">
        <f>+MEDIAN(Precipitaciones!D90:AY90)</f>
        <v>1.3</v>
      </c>
    </row>
    <row r="91" spans="1:8">
      <c r="A91" s="50">
        <v>40998</v>
      </c>
      <c r="B91" s="49">
        <v>3</v>
      </c>
      <c r="C91" s="3">
        <v>30</v>
      </c>
      <c r="D91" s="3">
        <v>90</v>
      </c>
      <c r="E91" s="1">
        <f>+AVERAGE(Precipitaciones!D91:AY91)</f>
        <v>3.7825367171812512</v>
      </c>
      <c r="F91" s="1">
        <f>+MAX(Precipitaciones!D91:AY91)</f>
        <v>34.5</v>
      </c>
      <c r="G91" s="1">
        <f>+MIN(Precipitaciones!D91:AY91)</f>
        <v>0</v>
      </c>
      <c r="H91" s="1">
        <f>+MEDIAN(Precipitaciones!D91:AY91)</f>
        <v>0.35</v>
      </c>
    </row>
    <row r="92" spans="1:8">
      <c r="A92" s="50">
        <v>40999</v>
      </c>
      <c r="B92" s="49">
        <v>3</v>
      </c>
      <c r="C92" s="3">
        <v>31</v>
      </c>
      <c r="D92" s="3">
        <v>91</v>
      </c>
      <c r="E92" s="1">
        <f>+AVERAGE(Precipitaciones!D92:AY92)</f>
        <v>2.6224597113437498</v>
      </c>
      <c r="F92" s="1">
        <f>+MAX(Precipitaciones!D92:AY92)</f>
        <v>30.5</v>
      </c>
      <c r="G92" s="1">
        <f>+MIN(Precipitaciones!D92:AY92)</f>
        <v>0</v>
      </c>
      <c r="H92" s="1">
        <f>+MEDIAN(Precipitaciones!D92:AY92)</f>
        <v>0.1</v>
      </c>
    </row>
    <row r="93" spans="1:8">
      <c r="A93" s="50">
        <v>41000</v>
      </c>
      <c r="B93" s="49">
        <v>4</v>
      </c>
      <c r="C93" s="3">
        <v>1</v>
      </c>
      <c r="D93" s="3">
        <v>92</v>
      </c>
      <c r="E93" s="1">
        <f>+AVERAGE(Precipitaciones!D93:AY93)</f>
        <v>2.3785015073500002</v>
      </c>
      <c r="F93" s="1">
        <f>+MAX(Precipitaciones!D93:AY93)</f>
        <v>17.5</v>
      </c>
      <c r="G93" s="1">
        <f>+MIN(Precipitaciones!D93:AY93)</f>
        <v>0</v>
      </c>
      <c r="H93" s="1">
        <f>+MEDIAN(Precipitaciones!D93:AY93)</f>
        <v>0.1</v>
      </c>
    </row>
    <row r="94" spans="1:8">
      <c r="A94" s="50">
        <v>41001</v>
      </c>
      <c r="B94" s="49">
        <v>4</v>
      </c>
      <c r="C94" s="3">
        <v>2</v>
      </c>
      <c r="D94" s="3">
        <v>93</v>
      </c>
      <c r="E94" s="1">
        <f>+AVERAGE(Precipitaciones!D94:AY94)</f>
        <v>2.3446673521270833</v>
      </c>
      <c r="F94" s="1">
        <f>+MAX(Precipitaciones!D94:AY94)</f>
        <v>34.700000000000003</v>
      </c>
      <c r="G94" s="1">
        <f>+MIN(Precipitaciones!D94:AY94)</f>
        <v>0</v>
      </c>
      <c r="H94" s="1">
        <f>+MEDIAN(Precipitaciones!D94:AY94)</f>
        <v>0</v>
      </c>
    </row>
    <row r="95" spans="1:8">
      <c r="A95" s="50">
        <v>41002</v>
      </c>
      <c r="B95" s="49">
        <v>4</v>
      </c>
      <c r="C95" s="3">
        <v>3</v>
      </c>
      <c r="D95" s="3">
        <v>94</v>
      </c>
      <c r="E95" s="1">
        <f>+AVERAGE(Precipitaciones!D95:AY95)</f>
        <v>2.5564364009145835</v>
      </c>
      <c r="F95" s="1">
        <f>+MAX(Precipitaciones!D95:AY95)</f>
        <v>30</v>
      </c>
      <c r="G95" s="1">
        <f>+MIN(Precipitaciones!D95:AY95)</f>
        <v>0</v>
      </c>
      <c r="H95" s="1">
        <f>+MEDIAN(Precipitaciones!D95:AY95)</f>
        <v>0</v>
      </c>
    </row>
    <row r="96" spans="1:8">
      <c r="A96" s="50">
        <v>41003</v>
      </c>
      <c r="B96" s="49">
        <v>4</v>
      </c>
      <c r="C96" s="3">
        <v>4</v>
      </c>
      <c r="D96" s="3">
        <v>95</v>
      </c>
      <c r="E96" s="1">
        <f>+AVERAGE(Precipitaciones!D96:AY96)</f>
        <v>2.0040444689312502</v>
      </c>
      <c r="F96" s="1">
        <f>+MAX(Precipitaciones!D96:AY96)</f>
        <v>20.399999999999999</v>
      </c>
      <c r="G96" s="1">
        <f>+MIN(Precipitaciones!D96:AY96)</f>
        <v>0</v>
      </c>
      <c r="H96" s="1">
        <f>+MEDIAN(Precipitaciones!D96:AY96)</f>
        <v>0.05</v>
      </c>
    </row>
    <row r="97" spans="1:8">
      <c r="A97" s="50">
        <v>41004</v>
      </c>
      <c r="B97" s="49">
        <v>4</v>
      </c>
      <c r="C97" s="3">
        <v>5</v>
      </c>
      <c r="D97" s="3">
        <v>96</v>
      </c>
      <c r="E97" s="1">
        <f>+AVERAGE(Precipitaciones!D97:AY97)</f>
        <v>3.4454548262708329</v>
      </c>
      <c r="F97" s="1">
        <f>+MAX(Precipitaciones!D97:AY97)</f>
        <v>26.9</v>
      </c>
      <c r="G97" s="1">
        <f>+MIN(Precipitaciones!D97:AY97)</f>
        <v>0</v>
      </c>
      <c r="H97" s="1">
        <f>+MEDIAN(Precipitaciones!D97:AY97)</f>
        <v>0</v>
      </c>
    </row>
    <row r="98" spans="1:8">
      <c r="A98" s="50">
        <v>41005</v>
      </c>
      <c r="B98" s="49">
        <v>4</v>
      </c>
      <c r="C98" s="3">
        <v>6</v>
      </c>
      <c r="D98" s="3">
        <v>97</v>
      </c>
      <c r="E98" s="1">
        <f>+AVERAGE(Precipitaciones!D98:AY98)</f>
        <v>2.63421210965</v>
      </c>
      <c r="F98" s="1">
        <f>+MAX(Precipitaciones!D98:AY98)</f>
        <v>18.7</v>
      </c>
      <c r="G98" s="1">
        <f>+MIN(Precipitaciones!D98:AY98)</f>
        <v>0</v>
      </c>
      <c r="H98" s="1">
        <f>+MEDIAN(Precipitaciones!D98:AY98)</f>
        <v>0</v>
      </c>
    </row>
    <row r="99" spans="1:8">
      <c r="A99" s="50">
        <v>41006</v>
      </c>
      <c r="B99" s="49">
        <v>4</v>
      </c>
      <c r="C99" s="3">
        <v>7</v>
      </c>
      <c r="D99" s="3">
        <v>98</v>
      </c>
      <c r="E99" s="1">
        <f>+AVERAGE(Precipitaciones!D99:AY99)</f>
        <v>1.3567913742333333</v>
      </c>
      <c r="F99" s="1">
        <f>+MAX(Precipitaciones!D99:AY99)</f>
        <v>18.399999999999999</v>
      </c>
      <c r="G99" s="1">
        <f>+MIN(Precipitaciones!D99:AY99)</f>
        <v>0</v>
      </c>
      <c r="H99" s="1">
        <f>+MEDIAN(Precipitaciones!D99:AY99)</f>
        <v>0</v>
      </c>
    </row>
    <row r="100" spans="1:8">
      <c r="A100" s="50">
        <v>41007</v>
      </c>
      <c r="B100" s="49">
        <v>4</v>
      </c>
      <c r="C100" s="3">
        <v>8</v>
      </c>
      <c r="D100" s="3">
        <v>99</v>
      </c>
      <c r="E100" s="1">
        <f>+AVERAGE(Precipitaciones!D100:AY100)</f>
        <v>2.3883042679020829</v>
      </c>
      <c r="F100" s="1">
        <f>+MAX(Precipitaciones!D100:AY100)</f>
        <v>26</v>
      </c>
      <c r="G100" s="1">
        <f>+MIN(Precipitaciones!D100:AY100)</f>
        <v>0</v>
      </c>
      <c r="H100" s="1">
        <f>+MEDIAN(Precipitaciones!D100:AY100)</f>
        <v>0</v>
      </c>
    </row>
    <row r="101" spans="1:8">
      <c r="A101" s="50">
        <v>41008</v>
      </c>
      <c r="B101" s="49">
        <v>4</v>
      </c>
      <c r="C101" s="3">
        <v>9</v>
      </c>
      <c r="D101" s="3">
        <v>100</v>
      </c>
      <c r="E101" s="1">
        <f>+AVERAGE(Precipitaciones!D101:AY101)</f>
        <v>1.8347756811791667</v>
      </c>
      <c r="F101" s="1">
        <f>+MAX(Precipitaciones!D101:AY101)</f>
        <v>23</v>
      </c>
      <c r="G101" s="1">
        <f>+MIN(Precipitaciones!D101:AY101)</f>
        <v>0</v>
      </c>
      <c r="H101" s="1">
        <f>+MEDIAN(Precipitaciones!D101:AY101)</f>
        <v>0</v>
      </c>
    </row>
    <row r="102" spans="1:8">
      <c r="A102" s="50">
        <v>41009</v>
      </c>
      <c r="B102" s="49">
        <v>4</v>
      </c>
      <c r="C102" s="3">
        <v>10</v>
      </c>
      <c r="D102" s="3">
        <v>101</v>
      </c>
      <c r="E102" s="1">
        <f>+AVERAGE(Precipitaciones!D102:AY102)</f>
        <v>0.72888884794791675</v>
      </c>
      <c r="F102" s="1">
        <f>+MAX(Precipitaciones!D102:AY102)</f>
        <v>9.6999999999999993</v>
      </c>
      <c r="G102" s="1">
        <f>+MIN(Precipitaciones!D102:AY102)</f>
        <v>0</v>
      </c>
      <c r="H102" s="1">
        <f>+MEDIAN(Precipitaciones!D102:AY102)</f>
        <v>0</v>
      </c>
    </row>
    <row r="103" spans="1:8">
      <c r="A103" s="50">
        <v>41010</v>
      </c>
      <c r="B103" s="49">
        <v>4</v>
      </c>
      <c r="C103" s="3">
        <v>11</v>
      </c>
      <c r="D103" s="3">
        <v>102</v>
      </c>
      <c r="E103" s="1">
        <f>+AVERAGE(Precipitaciones!D103:AY103)</f>
        <v>2.0862580466875005</v>
      </c>
      <c r="F103" s="1">
        <f>+MAX(Precipitaciones!D103:AY103)</f>
        <v>16.2</v>
      </c>
      <c r="G103" s="1">
        <f>+MIN(Precipitaciones!D103:AY103)</f>
        <v>0</v>
      </c>
      <c r="H103" s="1">
        <f>+MEDIAN(Precipitaciones!D103:AY103)</f>
        <v>0</v>
      </c>
    </row>
    <row r="104" spans="1:8">
      <c r="A104" s="50">
        <v>41011</v>
      </c>
      <c r="B104" s="49">
        <v>4</v>
      </c>
      <c r="C104" s="3">
        <v>12</v>
      </c>
      <c r="D104" s="3">
        <v>103</v>
      </c>
      <c r="E104" s="1">
        <f>+AVERAGE(Precipitaciones!D104:AY104)</f>
        <v>1.6593550780770834</v>
      </c>
      <c r="F104" s="1">
        <f>+MAX(Precipitaciones!D104:AY104)</f>
        <v>18</v>
      </c>
      <c r="G104" s="1">
        <f>+MIN(Precipitaciones!D104:AY104)</f>
        <v>0</v>
      </c>
      <c r="H104" s="1">
        <f>+MEDIAN(Precipitaciones!D104:AY104)</f>
        <v>0</v>
      </c>
    </row>
    <row r="105" spans="1:8">
      <c r="A105" s="50">
        <v>41012</v>
      </c>
      <c r="B105" s="49">
        <v>4</v>
      </c>
      <c r="C105" s="3">
        <v>13</v>
      </c>
      <c r="D105" s="3">
        <v>104</v>
      </c>
      <c r="E105" s="1">
        <f>+AVERAGE(Precipitaciones!D105:AY105)</f>
        <v>1.6025282711020834</v>
      </c>
      <c r="F105" s="1">
        <f>+MAX(Precipitaciones!D105:AY105)</f>
        <v>14.4</v>
      </c>
      <c r="G105" s="1">
        <f>+MIN(Precipitaciones!D105:AY105)</f>
        <v>0</v>
      </c>
      <c r="H105" s="1">
        <f>+MEDIAN(Precipitaciones!D105:AY105)</f>
        <v>0</v>
      </c>
    </row>
    <row r="106" spans="1:8">
      <c r="A106" s="50">
        <v>41013</v>
      </c>
      <c r="B106" s="49">
        <v>4</v>
      </c>
      <c r="C106" s="3">
        <v>14</v>
      </c>
      <c r="D106" s="3">
        <v>105</v>
      </c>
      <c r="E106" s="1">
        <f>+AVERAGE(Precipitaciones!D106:AY106)</f>
        <v>1.6661240144916667</v>
      </c>
      <c r="F106" s="1">
        <f>+MAX(Precipitaciones!D106:AY106)</f>
        <v>29.2</v>
      </c>
      <c r="G106" s="1">
        <f>+MIN(Precipitaciones!D106:AY106)</f>
        <v>0</v>
      </c>
      <c r="H106" s="1">
        <f>+MEDIAN(Precipitaciones!D106:AY106)</f>
        <v>0</v>
      </c>
    </row>
    <row r="107" spans="1:8">
      <c r="A107" s="50">
        <v>41014</v>
      </c>
      <c r="B107" s="49">
        <v>4</v>
      </c>
      <c r="C107" s="3">
        <v>15</v>
      </c>
      <c r="D107" s="3">
        <v>106</v>
      </c>
      <c r="E107" s="1">
        <f>+AVERAGE(Precipitaciones!D107:AY107)</f>
        <v>1.1104166666666671</v>
      </c>
      <c r="F107" s="1">
        <f>+MAX(Precipitaciones!D107:AY107)</f>
        <v>12.8</v>
      </c>
      <c r="G107" s="1">
        <f>+MIN(Precipitaciones!D107:AY107)</f>
        <v>0</v>
      </c>
      <c r="H107" s="1">
        <f>+MEDIAN(Precipitaciones!D107:AY107)</f>
        <v>0</v>
      </c>
    </row>
    <row r="108" spans="1:8">
      <c r="A108" s="50">
        <v>41015</v>
      </c>
      <c r="B108" s="49">
        <v>4</v>
      </c>
      <c r="C108" s="3">
        <v>16</v>
      </c>
      <c r="D108" s="3">
        <v>107</v>
      </c>
      <c r="E108" s="1">
        <f>+AVERAGE(Precipitaciones!D108:AY108)</f>
        <v>1.4352210163520833</v>
      </c>
      <c r="F108" s="1">
        <f>+MAX(Precipitaciones!D108:AY108)</f>
        <v>24.5</v>
      </c>
      <c r="G108" s="1">
        <f>+MIN(Precipitaciones!D108:AY108)</f>
        <v>0</v>
      </c>
      <c r="H108" s="1">
        <f>+MEDIAN(Precipitaciones!D108:AY108)</f>
        <v>0</v>
      </c>
    </row>
    <row r="109" spans="1:8">
      <c r="A109" s="50">
        <v>41016</v>
      </c>
      <c r="B109" s="49">
        <v>4</v>
      </c>
      <c r="C109" s="3">
        <v>17</v>
      </c>
      <c r="D109" s="3">
        <v>108</v>
      </c>
      <c r="E109" s="1">
        <f>+AVERAGE(Precipitaciones!D109:AY109)</f>
        <v>0.85978242333958332</v>
      </c>
      <c r="F109" s="1">
        <f>+MAX(Precipitaciones!D109:AY109)</f>
        <v>11.6</v>
      </c>
      <c r="G109" s="1">
        <f>+MIN(Precipitaciones!D109:AY109)</f>
        <v>0</v>
      </c>
      <c r="H109" s="1">
        <f>+MEDIAN(Precipitaciones!D109:AY109)</f>
        <v>0</v>
      </c>
    </row>
    <row r="110" spans="1:8">
      <c r="A110" s="50">
        <v>41017</v>
      </c>
      <c r="B110" s="49">
        <v>4</v>
      </c>
      <c r="C110" s="3">
        <v>18</v>
      </c>
      <c r="D110" s="3">
        <v>109</v>
      </c>
      <c r="E110" s="1">
        <f>+AVERAGE(Precipitaciones!D110:AY110)</f>
        <v>1.6835128800604167</v>
      </c>
      <c r="F110" s="1">
        <f>+MAX(Precipitaciones!D110:AY110)</f>
        <v>15.9</v>
      </c>
      <c r="G110" s="1">
        <f>+MIN(Precipitaciones!D110:AY110)</f>
        <v>0</v>
      </c>
      <c r="H110" s="1">
        <f>+MEDIAN(Precipitaciones!D110:AY110)</f>
        <v>0</v>
      </c>
    </row>
    <row r="111" spans="1:8">
      <c r="A111" s="50">
        <v>41018</v>
      </c>
      <c r="B111" s="49">
        <v>4</v>
      </c>
      <c r="C111" s="3">
        <v>19</v>
      </c>
      <c r="D111" s="3">
        <v>110</v>
      </c>
      <c r="E111" s="1">
        <f>+AVERAGE(Precipitaciones!D111:AY111)</f>
        <v>0.84534665308958334</v>
      </c>
      <c r="F111" s="1">
        <f>+MAX(Precipitaciones!D111:AY111)</f>
        <v>9.4</v>
      </c>
      <c r="G111" s="1">
        <f>+MIN(Precipitaciones!D111:AY111)</f>
        <v>0</v>
      </c>
      <c r="H111" s="1">
        <f>+MEDIAN(Precipitaciones!D111:AY111)</f>
        <v>0</v>
      </c>
    </row>
    <row r="112" spans="1:8">
      <c r="A112" s="50">
        <v>41019</v>
      </c>
      <c r="B112" s="49">
        <v>4</v>
      </c>
      <c r="C112" s="3">
        <v>20</v>
      </c>
      <c r="D112" s="3">
        <v>111</v>
      </c>
      <c r="E112" s="1">
        <f>+AVERAGE(Precipitaciones!D112:AY112)</f>
        <v>1.1705297510749999</v>
      </c>
      <c r="F112" s="1">
        <f>+MAX(Precipitaciones!D112:AY112)</f>
        <v>13.7</v>
      </c>
      <c r="G112" s="1">
        <f>+MIN(Precipitaciones!D112:AY112)</f>
        <v>0</v>
      </c>
      <c r="H112" s="1">
        <f>+MEDIAN(Precipitaciones!D112:AY112)</f>
        <v>0</v>
      </c>
    </row>
    <row r="113" spans="1:8">
      <c r="A113" s="50">
        <v>41020</v>
      </c>
      <c r="B113" s="49">
        <v>4</v>
      </c>
      <c r="C113" s="3">
        <v>21</v>
      </c>
      <c r="D113" s="3">
        <v>112</v>
      </c>
      <c r="E113" s="1">
        <f>+AVERAGE(Precipitaciones!D113:AY113)</f>
        <v>1.6507276487895837</v>
      </c>
      <c r="F113" s="1">
        <f>+MAX(Precipitaciones!D113:AY113)</f>
        <v>29</v>
      </c>
      <c r="G113" s="1">
        <f>+MIN(Precipitaciones!D113:AY113)</f>
        <v>0</v>
      </c>
      <c r="H113" s="1">
        <f>+MEDIAN(Precipitaciones!D113:AY113)</f>
        <v>0</v>
      </c>
    </row>
    <row r="114" spans="1:8">
      <c r="A114" s="50">
        <v>41021</v>
      </c>
      <c r="B114" s="49">
        <v>4</v>
      </c>
      <c r="C114" s="3">
        <v>22</v>
      </c>
      <c r="D114" s="3">
        <v>113</v>
      </c>
      <c r="E114" s="1">
        <f>+AVERAGE(Precipitaciones!D114:AY114)</f>
        <v>0.80505654220416678</v>
      </c>
      <c r="F114" s="1">
        <f>+MAX(Precipitaciones!D114:AY114)</f>
        <v>8.8000000000000007</v>
      </c>
      <c r="G114" s="1">
        <f>+MIN(Precipitaciones!D114:AY114)</f>
        <v>0</v>
      </c>
      <c r="H114" s="1">
        <f>+MEDIAN(Precipitaciones!D114:AY114)</f>
        <v>0</v>
      </c>
    </row>
    <row r="115" spans="1:8">
      <c r="A115" s="50">
        <v>41022</v>
      </c>
      <c r="B115" s="49">
        <v>4</v>
      </c>
      <c r="C115" s="3">
        <v>23</v>
      </c>
      <c r="D115" s="3">
        <v>114</v>
      </c>
      <c r="E115" s="1">
        <f>+AVERAGE(Precipitaciones!D115:AY115)</f>
        <v>0.75885582119375006</v>
      </c>
      <c r="F115" s="1">
        <f>+MAX(Precipitaciones!D115:AY115)</f>
        <v>20.100000000000001</v>
      </c>
      <c r="G115" s="1">
        <f>+MIN(Precipitaciones!D115:AY115)</f>
        <v>0</v>
      </c>
      <c r="H115" s="1">
        <f>+MEDIAN(Precipitaciones!D115:AY115)</f>
        <v>0</v>
      </c>
    </row>
    <row r="116" spans="1:8">
      <c r="A116" s="50">
        <v>41023</v>
      </c>
      <c r="B116" s="49">
        <v>4</v>
      </c>
      <c r="C116" s="3">
        <v>24</v>
      </c>
      <c r="D116" s="3">
        <v>115</v>
      </c>
      <c r="E116" s="1">
        <f>+AVERAGE(Precipitaciones!D116:AY116)</f>
        <v>1.4541249241916667</v>
      </c>
      <c r="F116" s="1">
        <f>+MAX(Precipitaciones!D116:AY116)</f>
        <v>16.2</v>
      </c>
      <c r="G116" s="1">
        <f>+MIN(Precipitaciones!D116:AY116)</f>
        <v>0</v>
      </c>
      <c r="H116" s="1">
        <f>+MEDIAN(Precipitaciones!D116:AY116)</f>
        <v>0</v>
      </c>
    </row>
    <row r="117" spans="1:8">
      <c r="A117" s="50">
        <v>41024</v>
      </c>
      <c r="B117" s="49">
        <v>4</v>
      </c>
      <c r="C117" s="3">
        <v>25</v>
      </c>
      <c r="D117" s="3">
        <v>116</v>
      </c>
      <c r="E117" s="1">
        <f>+AVERAGE(Precipitaciones!D117:AY117)</f>
        <v>0.67257161492916673</v>
      </c>
      <c r="F117" s="1">
        <f>+MAX(Precipitaciones!D117:AY117)</f>
        <v>11</v>
      </c>
      <c r="G117" s="1">
        <f>+MIN(Precipitaciones!D117:AY117)</f>
        <v>0</v>
      </c>
      <c r="H117" s="1">
        <f>+MEDIAN(Precipitaciones!D117:AY117)</f>
        <v>0</v>
      </c>
    </row>
    <row r="118" spans="1:8">
      <c r="A118" s="50">
        <v>41025</v>
      </c>
      <c r="B118" s="49">
        <v>4</v>
      </c>
      <c r="C118" s="3">
        <v>26</v>
      </c>
      <c r="D118" s="3">
        <v>117</v>
      </c>
      <c r="E118" s="1">
        <f>+AVERAGE(Precipitaciones!D118:AY118)</f>
        <v>0.58776183978333341</v>
      </c>
      <c r="F118" s="1">
        <f>+MAX(Precipitaciones!D118:AY118)</f>
        <v>11.2</v>
      </c>
      <c r="G118" s="1">
        <f>+MIN(Precipitaciones!D118:AY118)</f>
        <v>0</v>
      </c>
      <c r="H118" s="1">
        <f>+MEDIAN(Precipitaciones!D118:AY118)</f>
        <v>0</v>
      </c>
    </row>
    <row r="119" spans="1:8">
      <c r="A119" s="50">
        <v>41026</v>
      </c>
      <c r="B119" s="49">
        <v>4</v>
      </c>
      <c r="C119" s="3">
        <v>27</v>
      </c>
      <c r="D119" s="3">
        <v>118</v>
      </c>
      <c r="E119" s="1">
        <f>+AVERAGE(Precipitaciones!D119:AY119)</f>
        <v>0.59419493776874999</v>
      </c>
      <c r="F119" s="1">
        <f>+MAX(Precipitaciones!D119:AY119)</f>
        <v>6.9</v>
      </c>
      <c r="G119" s="1">
        <f>+MIN(Precipitaciones!D119:AY119)</f>
        <v>0</v>
      </c>
      <c r="H119" s="1">
        <f>+MEDIAN(Precipitaciones!D119:AY119)</f>
        <v>0</v>
      </c>
    </row>
    <row r="120" spans="1:8">
      <c r="A120" s="50">
        <v>41027</v>
      </c>
      <c r="B120" s="49">
        <v>4</v>
      </c>
      <c r="C120" s="3">
        <v>28</v>
      </c>
      <c r="D120" s="3">
        <v>119</v>
      </c>
      <c r="E120" s="1">
        <f>+AVERAGE(Precipitaciones!D120:AY120)</f>
        <v>0.70348525553124996</v>
      </c>
      <c r="F120" s="1">
        <f>+MAX(Precipitaciones!D120:AY120)</f>
        <v>8.5</v>
      </c>
      <c r="G120" s="1">
        <f>+MIN(Precipitaciones!D120:AY120)</f>
        <v>0</v>
      </c>
      <c r="H120" s="1">
        <f>+MEDIAN(Precipitaciones!D120:AY120)</f>
        <v>0</v>
      </c>
    </row>
    <row r="121" spans="1:8">
      <c r="A121" s="50">
        <v>41028</v>
      </c>
      <c r="B121" s="49">
        <v>4</v>
      </c>
      <c r="C121" s="3">
        <v>29</v>
      </c>
      <c r="D121" s="3">
        <v>120</v>
      </c>
      <c r="E121" s="1">
        <f>+AVERAGE(Precipitaciones!D121:AY121)</f>
        <v>0.97251756860416672</v>
      </c>
      <c r="F121" s="1">
        <f>+MAX(Precipitaciones!D121:AY121)</f>
        <v>9.1</v>
      </c>
      <c r="G121" s="1">
        <f>+MIN(Precipitaciones!D121:AY121)</f>
        <v>0</v>
      </c>
      <c r="H121" s="1">
        <f>+MEDIAN(Precipitaciones!D121:AY121)</f>
        <v>0</v>
      </c>
    </row>
    <row r="122" spans="1:8">
      <c r="A122" s="50">
        <v>41029</v>
      </c>
      <c r="B122" s="49">
        <v>4</v>
      </c>
      <c r="C122" s="3">
        <v>30</v>
      </c>
      <c r="D122" s="3">
        <v>121</v>
      </c>
      <c r="E122" s="1">
        <f>+AVERAGE(Precipitaciones!D122:AY122)</f>
        <v>0.53333333333333333</v>
      </c>
      <c r="F122" s="1">
        <f>+MAX(Precipitaciones!D122:AY122)</f>
        <v>8.1999999999999993</v>
      </c>
      <c r="G122" s="1">
        <f>+MIN(Precipitaciones!D122:AY122)</f>
        <v>0</v>
      </c>
      <c r="H122" s="1">
        <f>+MEDIAN(Precipitaciones!D122:AY122)</f>
        <v>0</v>
      </c>
    </row>
    <row r="123" spans="1:8">
      <c r="A123" s="50">
        <v>41030</v>
      </c>
      <c r="B123" s="49">
        <v>5</v>
      </c>
      <c r="C123" s="3">
        <v>1</v>
      </c>
      <c r="D123" s="3">
        <v>122</v>
      </c>
      <c r="E123" s="1">
        <f>+AVERAGE(Precipitaciones!D123:AY123)</f>
        <v>0.65386005488749988</v>
      </c>
      <c r="F123" s="1">
        <f>+MAX(Precipitaciones!D123:AY123)</f>
        <v>6.5</v>
      </c>
      <c r="G123" s="1">
        <f>+MIN(Precipitaciones!D123:AY123)</f>
        <v>0</v>
      </c>
      <c r="H123" s="1">
        <f>+MEDIAN(Precipitaciones!D123:AY123)</f>
        <v>0</v>
      </c>
    </row>
    <row r="124" spans="1:8">
      <c r="A124" s="50">
        <v>41031</v>
      </c>
      <c r="B124" s="49">
        <v>5</v>
      </c>
      <c r="C124" s="3">
        <v>2</v>
      </c>
      <c r="D124" s="3">
        <v>123</v>
      </c>
      <c r="E124" s="1">
        <f>+AVERAGE(Precipitaciones!D124:AY124)</f>
        <v>0.51591814663958346</v>
      </c>
      <c r="F124" s="1">
        <f>+MAX(Precipitaciones!D124:AY124)</f>
        <v>17</v>
      </c>
      <c r="G124" s="1">
        <f>+MIN(Precipitaciones!D124:AY124)</f>
        <v>0</v>
      </c>
      <c r="H124" s="1">
        <f>+MEDIAN(Precipitaciones!D124:AY124)</f>
        <v>0</v>
      </c>
    </row>
    <row r="125" spans="1:8">
      <c r="A125" s="50">
        <v>41032</v>
      </c>
      <c r="B125" s="49">
        <v>5</v>
      </c>
      <c r="C125" s="3">
        <v>3</v>
      </c>
      <c r="D125" s="3">
        <v>124</v>
      </c>
      <c r="E125" s="1">
        <f>+AVERAGE(Precipitaciones!D125:AY125)</f>
        <v>0.51189283548333331</v>
      </c>
      <c r="F125" s="1">
        <f>+MAX(Precipitaciones!D125:AY125)</f>
        <v>15.5</v>
      </c>
      <c r="G125" s="1">
        <f>+MIN(Precipitaciones!D125:AY125)</f>
        <v>0</v>
      </c>
      <c r="H125" s="1">
        <f>+MEDIAN(Precipitaciones!D125:AY125)</f>
        <v>0</v>
      </c>
    </row>
    <row r="126" spans="1:8">
      <c r="A126" s="50">
        <v>41033</v>
      </c>
      <c r="B126" s="49">
        <v>5</v>
      </c>
      <c r="C126" s="3">
        <v>4</v>
      </c>
      <c r="D126" s="3">
        <v>125</v>
      </c>
      <c r="E126" s="1">
        <f>+AVERAGE(Precipitaciones!D126:AY126)</f>
        <v>0.24864431545624999</v>
      </c>
      <c r="F126" s="1">
        <f>+MAX(Precipitaciones!D126:AY126)</f>
        <v>7.6</v>
      </c>
      <c r="G126" s="1">
        <f>+MIN(Precipitaciones!D126:AY126)</f>
        <v>0</v>
      </c>
      <c r="H126" s="1">
        <f>+MEDIAN(Precipitaciones!D126:AY126)</f>
        <v>0</v>
      </c>
    </row>
    <row r="127" spans="1:8">
      <c r="A127" s="50">
        <v>41034</v>
      </c>
      <c r="B127" s="49">
        <v>5</v>
      </c>
      <c r="C127" s="3">
        <v>5</v>
      </c>
      <c r="D127" s="3">
        <v>126</v>
      </c>
      <c r="E127" s="1">
        <f>+AVERAGE(Precipitaciones!D127:AY127)</f>
        <v>0.31157445468541667</v>
      </c>
      <c r="F127" s="1">
        <f>+MAX(Precipitaciones!D127:AY127)</f>
        <v>5</v>
      </c>
      <c r="G127" s="1">
        <f>+MIN(Precipitaciones!D127:AY127)</f>
        <v>0</v>
      </c>
      <c r="H127" s="1">
        <f>+MEDIAN(Precipitaciones!D127:AY127)</f>
        <v>0</v>
      </c>
    </row>
    <row r="128" spans="1:8">
      <c r="A128" s="50">
        <v>41035</v>
      </c>
      <c r="B128" s="49">
        <v>5</v>
      </c>
      <c r="C128" s="3">
        <v>6</v>
      </c>
      <c r="D128" s="3">
        <v>127</v>
      </c>
      <c r="E128" s="1">
        <f>+AVERAGE(Precipitaciones!D128:AY128)</f>
        <v>0.32241029501666668</v>
      </c>
      <c r="F128" s="1">
        <f>+MAX(Precipitaciones!D128:AY128)</f>
        <v>4.060044113</v>
      </c>
      <c r="G128" s="1">
        <f>+MIN(Precipitaciones!D128:AY128)</f>
        <v>0</v>
      </c>
      <c r="H128" s="1">
        <f>+MEDIAN(Precipitaciones!D128:AY128)</f>
        <v>0</v>
      </c>
    </row>
    <row r="129" spans="1:8">
      <c r="A129" s="50">
        <v>41036</v>
      </c>
      <c r="B129" s="49">
        <v>5</v>
      </c>
      <c r="C129" s="3">
        <v>7</v>
      </c>
      <c r="D129" s="3">
        <v>128</v>
      </c>
      <c r="E129" s="1">
        <f>+AVERAGE(Precipitaciones!D129:AY129)</f>
        <v>0.29859266580624999</v>
      </c>
      <c r="F129" s="1">
        <f>+MAX(Precipitaciones!D129:AY129)</f>
        <v>11</v>
      </c>
      <c r="G129" s="1">
        <f>+MIN(Precipitaciones!D129:AY129)</f>
        <v>0</v>
      </c>
      <c r="H129" s="1">
        <f>+MEDIAN(Precipitaciones!D129:AY129)</f>
        <v>0</v>
      </c>
    </row>
    <row r="130" spans="1:8">
      <c r="A130" s="50">
        <v>41037</v>
      </c>
      <c r="B130" s="49">
        <v>5</v>
      </c>
      <c r="C130" s="3">
        <v>8</v>
      </c>
      <c r="D130" s="3">
        <v>129</v>
      </c>
      <c r="E130" s="1">
        <f>+AVERAGE(Precipitaciones!D130:AY130)</f>
        <v>0.38584073319791662</v>
      </c>
      <c r="F130" s="1">
        <f>+MAX(Precipitaciones!D130:AY130)</f>
        <v>5.7</v>
      </c>
      <c r="G130" s="1">
        <f>+MIN(Precipitaciones!D130:AY130)</f>
        <v>0</v>
      </c>
      <c r="H130" s="1">
        <f>+MEDIAN(Precipitaciones!D130:AY130)</f>
        <v>0</v>
      </c>
    </row>
    <row r="131" spans="1:8">
      <c r="A131" s="50">
        <v>41038</v>
      </c>
      <c r="B131" s="49">
        <v>5</v>
      </c>
      <c r="C131" s="3">
        <v>9</v>
      </c>
      <c r="D131" s="3">
        <v>130</v>
      </c>
      <c r="E131" s="1">
        <f>+AVERAGE(Precipitaciones!D131:AY131)</f>
        <v>0.4150282711020834</v>
      </c>
      <c r="F131" s="1">
        <f>+MAX(Precipitaciones!D131:AY131)</f>
        <v>8</v>
      </c>
      <c r="G131" s="1">
        <f>+MIN(Precipitaciones!D131:AY131)</f>
        <v>0</v>
      </c>
      <c r="H131" s="1">
        <f>+MEDIAN(Precipitaciones!D131:AY131)</f>
        <v>0</v>
      </c>
    </row>
    <row r="132" spans="1:8">
      <c r="A132" s="50">
        <v>41039</v>
      </c>
      <c r="B132" s="49">
        <v>5</v>
      </c>
      <c r="C132" s="3">
        <v>10</v>
      </c>
      <c r="D132" s="3">
        <v>131</v>
      </c>
      <c r="E132" s="1">
        <f>+AVERAGE(Precipitaciones!D132:AY132)</f>
        <v>0.3863707450833333</v>
      </c>
      <c r="F132" s="1">
        <f>+MAX(Precipitaciones!D132:AY132)</f>
        <v>6.7</v>
      </c>
      <c r="G132" s="1">
        <f>+MIN(Precipitaciones!D132:AY132)</f>
        <v>0</v>
      </c>
      <c r="H132" s="1">
        <f>+MEDIAN(Precipitaciones!D132:AY132)</f>
        <v>0</v>
      </c>
    </row>
    <row r="133" spans="1:8">
      <c r="A133" s="50">
        <v>41040</v>
      </c>
      <c r="B133" s="49">
        <v>5</v>
      </c>
      <c r="C133" s="3">
        <v>11</v>
      </c>
      <c r="D133" s="3">
        <v>132</v>
      </c>
      <c r="E133" s="1">
        <f>+AVERAGE(Precipitaciones!D133:AY133)</f>
        <v>8.8987553749999995E-4</v>
      </c>
      <c r="F133" s="1">
        <f>+MAX(Precipitaciones!D133:AY133)</f>
        <v>2.13570129E-2</v>
      </c>
      <c r="G133" s="1">
        <f>+MIN(Precipitaciones!D133:AY133)</f>
        <v>0</v>
      </c>
      <c r="H133" s="1">
        <f>+MEDIAN(Precipitaciones!D133:AY133)</f>
        <v>0</v>
      </c>
    </row>
    <row r="134" spans="1:8">
      <c r="A134" s="50">
        <v>41041</v>
      </c>
      <c r="B134" s="49">
        <v>5</v>
      </c>
      <c r="C134" s="3">
        <v>12</v>
      </c>
      <c r="D134" s="3">
        <v>133</v>
      </c>
      <c r="E134" s="1">
        <f>+AVERAGE(Precipitaciones!D134:AY134)</f>
        <v>0.31247172948333329</v>
      </c>
      <c r="F134" s="1">
        <f>+MAX(Precipitaciones!D134:AY134)</f>
        <v>7.3</v>
      </c>
      <c r="G134" s="1">
        <f>+MIN(Precipitaciones!D134:AY134)</f>
        <v>0</v>
      </c>
      <c r="H134" s="1">
        <f>+MEDIAN(Precipitaciones!D134:AY134)</f>
        <v>0</v>
      </c>
    </row>
    <row r="135" spans="1:8">
      <c r="A135" s="50">
        <v>41042</v>
      </c>
      <c r="B135" s="49">
        <v>5</v>
      </c>
      <c r="C135" s="3">
        <v>13</v>
      </c>
      <c r="D135" s="3">
        <v>134</v>
      </c>
      <c r="E135" s="1">
        <f>+AVERAGE(Precipitaciones!D135:AY135)</f>
        <v>0.30154869144791663</v>
      </c>
      <c r="F135" s="1">
        <f>+MAX(Precipitaciones!D135:AY135)</f>
        <v>7.474337189499999</v>
      </c>
      <c r="G135" s="1">
        <f>+MIN(Precipitaciones!D135:AY135)</f>
        <v>0</v>
      </c>
      <c r="H135" s="1">
        <f>+MEDIAN(Precipitaciones!D135:AY135)</f>
        <v>0</v>
      </c>
    </row>
    <row r="136" spans="1:8">
      <c r="A136" s="50">
        <v>41043</v>
      </c>
      <c r="B136" s="49">
        <v>5</v>
      </c>
      <c r="C136" s="3">
        <v>14</v>
      </c>
      <c r="D136" s="3">
        <v>135</v>
      </c>
      <c r="E136" s="1">
        <f>+AVERAGE(Precipitaciones!D136:AY136)</f>
        <v>0.33740118181041673</v>
      </c>
      <c r="F136" s="1">
        <f>+MAX(Precipitaciones!D136:AY136)</f>
        <v>12.6</v>
      </c>
      <c r="G136" s="1">
        <f>+MIN(Precipitaciones!D136:AY136)</f>
        <v>0</v>
      </c>
      <c r="H136" s="1">
        <f>+MEDIAN(Precipitaciones!D136:AY136)</f>
        <v>0</v>
      </c>
    </row>
    <row r="137" spans="1:8">
      <c r="A137" s="50">
        <v>41044</v>
      </c>
      <c r="B137" s="49">
        <v>5</v>
      </c>
      <c r="C137" s="3">
        <v>15</v>
      </c>
      <c r="D137" s="3">
        <v>136</v>
      </c>
      <c r="E137" s="1">
        <f>+AVERAGE(Precipitaciones!D137:AY137)</f>
        <v>0.24690327718541669</v>
      </c>
      <c r="F137" s="1">
        <f>+MAX(Precipitaciones!D137:AY137)</f>
        <v>9</v>
      </c>
      <c r="G137" s="1">
        <f>+MIN(Precipitaciones!D137:AY137)</f>
        <v>0</v>
      </c>
      <c r="H137" s="1">
        <f>+MEDIAN(Precipitaciones!D137:AY137)</f>
        <v>0</v>
      </c>
    </row>
    <row r="138" spans="1:8">
      <c r="A138" s="50">
        <v>41045</v>
      </c>
      <c r="B138" s="49">
        <v>5</v>
      </c>
      <c r="C138" s="3">
        <v>16</v>
      </c>
      <c r="D138" s="3">
        <v>137</v>
      </c>
      <c r="E138" s="1">
        <f>+AVERAGE(Precipitaciones!D138:AY138)</f>
        <v>0.39926244399791666</v>
      </c>
      <c r="F138" s="1">
        <f>+MAX(Precipitaciones!D138:AY138)</f>
        <v>10</v>
      </c>
      <c r="G138" s="1">
        <f>+MIN(Precipitaciones!D138:AY138)</f>
        <v>0</v>
      </c>
      <c r="H138" s="1">
        <f>+MEDIAN(Precipitaciones!D138:AY138)</f>
        <v>0</v>
      </c>
    </row>
    <row r="139" spans="1:8">
      <c r="A139" s="50">
        <v>41046</v>
      </c>
      <c r="B139" s="49">
        <v>5</v>
      </c>
      <c r="C139" s="3">
        <v>17</v>
      </c>
      <c r="D139" s="3">
        <v>138</v>
      </c>
      <c r="E139" s="1">
        <f>+AVERAGE(Precipitaciones!D139:AY139)</f>
        <v>0.18124999999999999</v>
      </c>
      <c r="F139" s="1">
        <f>+MAX(Precipitaciones!D139:AY139)</f>
        <v>6.4</v>
      </c>
      <c r="G139" s="1">
        <f>+MIN(Precipitaciones!D139:AY139)</f>
        <v>0</v>
      </c>
      <c r="H139" s="1">
        <f>+MEDIAN(Precipitaciones!D139:AY139)</f>
        <v>0</v>
      </c>
    </row>
    <row r="140" spans="1:8">
      <c r="A140" s="50">
        <v>41047</v>
      </c>
      <c r="B140" s="49">
        <v>5</v>
      </c>
      <c r="C140" s="3">
        <v>18</v>
      </c>
      <c r="D140" s="3">
        <v>139</v>
      </c>
      <c r="E140" s="1">
        <f>+AVERAGE(Precipitaciones!D140:AY140)</f>
        <v>2.5282711020833334E-3</v>
      </c>
      <c r="F140" s="1">
        <f>+MAX(Precipitaciones!D140:AY140)</f>
        <v>0.1</v>
      </c>
      <c r="G140" s="1">
        <f>+MIN(Precipitaciones!D140:AY140)</f>
        <v>0</v>
      </c>
      <c r="H140" s="1">
        <f>+MEDIAN(Precipitaciones!D140:AY140)</f>
        <v>0</v>
      </c>
    </row>
    <row r="141" spans="1:8">
      <c r="A141" s="50">
        <v>41048</v>
      </c>
      <c r="B141" s="49">
        <v>5</v>
      </c>
      <c r="C141" s="3">
        <v>19</v>
      </c>
      <c r="D141" s="3">
        <v>140</v>
      </c>
      <c r="E141" s="1">
        <f>+AVERAGE(Precipitaciones!D141:AY141)</f>
        <v>3.9583333333333338E-2</v>
      </c>
      <c r="F141" s="1">
        <f>+MAX(Precipitaciones!D141:AY141)</f>
        <v>1.1000000000000001</v>
      </c>
      <c r="G141" s="1">
        <f>+MIN(Precipitaciones!D141:AY141)</f>
        <v>0</v>
      </c>
      <c r="H141" s="1">
        <f>+MEDIAN(Precipitaciones!D141:AY141)</f>
        <v>0</v>
      </c>
    </row>
    <row r="142" spans="1:8">
      <c r="A142" s="50">
        <v>41049</v>
      </c>
      <c r="B142" s="49">
        <v>5</v>
      </c>
      <c r="C142" s="3">
        <v>20</v>
      </c>
      <c r="D142" s="3">
        <v>141</v>
      </c>
      <c r="E142" s="1">
        <f>+AVERAGE(Precipitaciones!D142:AY142)</f>
        <v>0.18541666666666667</v>
      </c>
      <c r="F142" s="1">
        <f>+MAX(Precipitaciones!D142:AY142)</f>
        <v>2.9</v>
      </c>
      <c r="G142" s="1">
        <f>+MIN(Precipitaciones!D142:AY142)</f>
        <v>0</v>
      </c>
      <c r="H142" s="1">
        <f>+MEDIAN(Precipitaciones!D142:AY142)</f>
        <v>0</v>
      </c>
    </row>
    <row r="143" spans="1:8">
      <c r="A143" s="50">
        <v>41050</v>
      </c>
      <c r="B143" s="49">
        <v>5</v>
      </c>
      <c r="C143" s="3">
        <v>21</v>
      </c>
      <c r="D143" s="3">
        <v>142</v>
      </c>
      <c r="E143" s="1">
        <f>+AVERAGE(Precipitaciones!D143:AY143)</f>
        <v>0.31498652862708332</v>
      </c>
      <c r="F143" s="1">
        <f>+MAX(Precipitaciones!D143:AY143)</f>
        <v>12.5</v>
      </c>
      <c r="G143" s="1">
        <f>+MIN(Precipitaciones!D143:AY143)</f>
        <v>0</v>
      </c>
      <c r="H143" s="1">
        <f>+MEDIAN(Precipitaciones!D143:AY143)</f>
        <v>0</v>
      </c>
    </row>
    <row r="144" spans="1:8">
      <c r="A144" s="50">
        <v>41051</v>
      </c>
      <c r="B144" s="49">
        <v>5</v>
      </c>
      <c r="C144" s="3">
        <v>22</v>
      </c>
      <c r="D144" s="3">
        <v>143</v>
      </c>
      <c r="E144" s="1">
        <f>+AVERAGE(Precipitaciones!D144:AY144)</f>
        <v>5.6328741797916665E-2</v>
      </c>
      <c r="F144" s="1">
        <f>+MAX(Precipitaciones!D144:AY144)</f>
        <v>1.7</v>
      </c>
      <c r="G144" s="1">
        <f>+MIN(Precipitaciones!D144:AY144)</f>
        <v>0</v>
      </c>
      <c r="H144" s="1">
        <f>+MEDIAN(Precipitaciones!D144:AY144)</f>
        <v>0</v>
      </c>
    </row>
    <row r="145" spans="1:8">
      <c r="A145" s="50">
        <v>41052</v>
      </c>
      <c r="B145" s="49">
        <v>5</v>
      </c>
      <c r="C145" s="3">
        <v>23</v>
      </c>
      <c r="D145" s="3">
        <v>144</v>
      </c>
      <c r="E145" s="1">
        <f>+AVERAGE(Precipitaciones!D145:AY145)</f>
        <v>3.0642835483333335E-2</v>
      </c>
      <c r="F145" s="1">
        <f>+MAX(Precipitaciones!D145:AY145)</f>
        <v>1.3</v>
      </c>
      <c r="G145" s="1">
        <f>+MIN(Precipitaciones!D145:AY145)</f>
        <v>0</v>
      </c>
      <c r="H145" s="1">
        <f>+MEDIAN(Precipitaciones!D145:AY145)</f>
        <v>0</v>
      </c>
    </row>
    <row r="146" spans="1:8">
      <c r="A146" s="50">
        <v>41053</v>
      </c>
      <c r="B146" s="49">
        <v>5</v>
      </c>
      <c r="C146" s="3">
        <v>24</v>
      </c>
      <c r="D146" s="3">
        <v>145</v>
      </c>
      <c r="E146" s="1">
        <f>+AVERAGE(Precipitaciones!D146:AY146)</f>
        <v>2.7528271102083335E-2</v>
      </c>
      <c r="F146" s="1">
        <f>+MAX(Precipitaciones!D146:AY146)</f>
        <v>1</v>
      </c>
      <c r="G146" s="1">
        <f>+MIN(Precipitaciones!D146:AY146)</f>
        <v>0</v>
      </c>
      <c r="H146" s="1">
        <f>+MEDIAN(Precipitaciones!D146:AY146)</f>
        <v>0</v>
      </c>
    </row>
    <row r="147" spans="1:8">
      <c r="A147" s="50">
        <v>41054</v>
      </c>
      <c r="B147" s="49">
        <v>5</v>
      </c>
      <c r="C147" s="3">
        <v>25</v>
      </c>
      <c r="D147" s="3">
        <v>146</v>
      </c>
      <c r="E147" s="1">
        <f>+AVERAGE(Precipitaciones!D147:AY147)</f>
        <v>0.12392583477083334</v>
      </c>
      <c r="F147" s="1">
        <f>+MAX(Precipitaciones!D147:AY147)</f>
        <v>4</v>
      </c>
      <c r="G147" s="1">
        <f>+MIN(Precipitaciones!D147:AY147)</f>
        <v>0</v>
      </c>
      <c r="H147" s="1">
        <f>+MEDIAN(Precipitaciones!D147:AY147)</f>
        <v>0</v>
      </c>
    </row>
    <row r="148" spans="1:8">
      <c r="A148" s="50">
        <v>41055</v>
      </c>
      <c r="B148" s="49">
        <v>5</v>
      </c>
      <c r="C148" s="3">
        <v>26</v>
      </c>
      <c r="D148" s="3">
        <v>147</v>
      </c>
      <c r="E148" s="1">
        <f>+AVERAGE(Precipitaciones!D148:AY148)</f>
        <v>2.9166666666666664E-2</v>
      </c>
      <c r="F148" s="1">
        <f>+MAX(Precipitaciones!D148:AY148)</f>
        <v>1.2</v>
      </c>
      <c r="G148" s="1">
        <f>+MIN(Precipitaciones!D148:AY148)</f>
        <v>0</v>
      </c>
      <c r="H148" s="1">
        <f>+MEDIAN(Precipitaciones!D148:AY148)</f>
        <v>0</v>
      </c>
    </row>
    <row r="149" spans="1:8">
      <c r="A149" s="50">
        <v>41056</v>
      </c>
      <c r="B149" s="49">
        <v>5</v>
      </c>
      <c r="C149" s="3">
        <v>27</v>
      </c>
      <c r="D149" s="3">
        <v>148</v>
      </c>
      <c r="E149" s="1">
        <f>+AVERAGE(Precipitaciones!D149:AY149)</f>
        <v>0.25625000000000003</v>
      </c>
      <c r="F149" s="1">
        <f>+MAX(Precipitaciones!D149:AY149)</f>
        <v>11.3</v>
      </c>
      <c r="G149" s="1">
        <f>+MIN(Precipitaciones!D149:AY149)</f>
        <v>0</v>
      </c>
      <c r="H149" s="1">
        <f>+MEDIAN(Precipitaciones!D149:AY149)</f>
        <v>0</v>
      </c>
    </row>
    <row r="150" spans="1:8">
      <c r="A150" s="50">
        <v>41057</v>
      </c>
      <c r="B150" s="49">
        <v>5</v>
      </c>
      <c r="C150" s="3">
        <v>28</v>
      </c>
      <c r="D150" s="3">
        <v>149</v>
      </c>
      <c r="E150" s="1">
        <f>+AVERAGE(Precipitaciones!D150:AY150)</f>
        <v>6.2499999999999995E-3</v>
      </c>
      <c r="F150" s="1">
        <f>+MAX(Precipitaciones!D150:AY150)</f>
        <v>0.3</v>
      </c>
      <c r="G150" s="1">
        <f>+MIN(Precipitaciones!D150:AY150)</f>
        <v>0</v>
      </c>
      <c r="H150" s="1">
        <f>+MEDIAN(Precipitaciones!D150:AY150)</f>
        <v>0</v>
      </c>
    </row>
    <row r="151" spans="1:8">
      <c r="A151" s="50">
        <v>41058</v>
      </c>
      <c r="B151" s="49">
        <v>5</v>
      </c>
      <c r="C151" s="3">
        <v>29</v>
      </c>
      <c r="D151" s="3">
        <v>150</v>
      </c>
      <c r="E151" s="1">
        <f>+AVERAGE(Precipitaciones!D151:AY151)</f>
        <v>8.2903059229166673E-2</v>
      </c>
      <c r="F151" s="1">
        <f>+MAX(Precipitaciones!D151:AY151)</f>
        <v>3.5</v>
      </c>
      <c r="G151" s="1">
        <f>+MIN(Precipitaciones!D151:AY151)</f>
        <v>0</v>
      </c>
      <c r="H151" s="1">
        <f>+MEDIAN(Precipitaciones!D151:AY151)</f>
        <v>0</v>
      </c>
    </row>
    <row r="152" spans="1:8">
      <c r="A152" s="50">
        <v>41059</v>
      </c>
      <c r="B152" s="49">
        <v>5</v>
      </c>
      <c r="C152" s="3">
        <v>30</v>
      </c>
      <c r="D152" s="3">
        <v>151</v>
      </c>
      <c r="E152" s="1">
        <f>+AVERAGE(Precipitaciones!D152:AY152)</f>
        <v>7.1176944604166667E-2</v>
      </c>
      <c r="F152" s="1">
        <f>+MAX(Precipitaciones!D152:AY152)</f>
        <v>2.8</v>
      </c>
      <c r="G152" s="1">
        <f>+MIN(Precipitaciones!D152:AY152)</f>
        <v>0</v>
      </c>
      <c r="H152" s="1">
        <f>+MEDIAN(Precipitaciones!D152:AY152)</f>
        <v>0</v>
      </c>
    </row>
    <row r="153" spans="1:8">
      <c r="A153" s="50">
        <v>41060</v>
      </c>
      <c r="B153" s="49">
        <v>5</v>
      </c>
      <c r="C153" s="3">
        <v>31</v>
      </c>
      <c r="D153" s="3">
        <v>152</v>
      </c>
      <c r="E153" s="1">
        <f>+AVERAGE(Precipitaciones!D153:AY153)</f>
        <v>0.11458333333333333</v>
      </c>
      <c r="F153" s="1">
        <f>+MAX(Precipitaciones!D153:AY153)</f>
        <v>4.2</v>
      </c>
      <c r="G153" s="1">
        <f>+MIN(Precipitaciones!D153:AY153)</f>
        <v>0</v>
      </c>
      <c r="H153" s="1">
        <f>+MEDIAN(Precipitaciones!D153:AY153)</f>
        <v>0</v>
      </c>
    </row>
    <row r="154" spans="1:8">
      <c r="A154" s="50">
        <v>41061</v>
      </c>
      <c r="B154" s="49">
        <v>6</v>
      </c>
      <c r="C154" s="3">
        <v>1</v>
      </c>
      <c r="D154" s="3">
        <v>153</v>
      </c>
      <c r="E154" s="1">
        <f>+AVERAGE(Precipitaciones!D154:AY154)</f>
        <v>5.6249999999999994E-2</v>
      </c>
      <c r="F154" s="1">
        <f>+MAX(Precipitaciones!D154:AY154)</f>
        <v>1</v>
      </c>
      <c r="G154" s="1">
        <f>+MIN(Precipitaciones!D154:AY154)</f>
        <v>0</v>
      </c>
      <c r="H154" s="1">
        <f>+MEDIAN(Precipitaciones!D154:AY154)</f>
        <v>0</v>
      </c>
    </row>
    <row r="155" spans="1:8">
      <c r="A155" s="50">
        <v>41062</v>
      </c>
      <c r="B155" s="49">
        <v>6</v>
      </c>
      <c r="C155" s="3">
        <v>2</v>
      </c>
      <c r="D155" s="3">
        <v>154</v>
      </c>
      <c r="E155" s="1">
        <f>+AVERAGE(Precipitaciones!D155:AY155)</f>
        <v>0.20833333333333334</v>
      </c>
      <c r="F155" s="1">
        <f>+MAX(Precipitaciones!D155:AY155)</f>
        <v>5</v>
      </c>
      <c r="G155" s="1">
        <f>+MIN(Precipitaciones!D155:AY155)</f>
        <v>0</v>
      </c>
      <c r="H155" s="1">
        <f>+MEDIAN(Precipitaciones!D155:AY155)</f>
        <v>0</v>
      </c>
    </row>
    <row r="156" spans="1:8">
      <c r="A156" s="50">
        <v>41063</v>
      </c>
      <c r="B156" s="49">
        <v>6</v>
      </c>
      <c r="C156" s="3">
        <v>3</v>
      </c>
      <c r="D156" s="3">
        <v>155</v>
      </c>
      <c r="E156" s="1">
        <f>+AVERAGE(Precipitaciones!D156:AY156)</f>
        <v>0.23333333333333331</v>
      </c>
      <c r="F156" s="1">
        <f>+MAX(Precipitaciones!D156:AY156)</f>
        <v>11.2</v>
      </c>
      <c r="G156" s="1">
        <f>+MIN(Precipitaciones!D156:AY156)</f>
        <v>0</v>
      </c>
      <c r="H156" s="1">
        <f>+MEDIAN(Precipitaciones!D156:AY156)</f>
        <v>0</v>
      </c>
    </row>
    <row r="157" spans="1:8">
      <c r="A157" s="50">
        <v>41064</v>
      </c>
      <c r="B157" s="49">
        <v>6</v>
      </c>
      <c r="C157" s="3">
        <v>4</v>
      </c>
      <c r="D157" s="3">
        <v>156</v>
      </c>
      <c r="E157" s="1">
        <f>+AVERAGE(Precipitaciones!D157:AY157)</f>
        <v>0.41250000000000003</v>
      </c>
      <c r="F157" s="1">
        <f>+MAX(Precipitaciones!D157:AY157)</f>
        <v>19.8</v>
      </c>
      <c r="G157" s="1">
        <f>+MIN(Precipitaciones!D157:AY157)</f>
        <v>0</v>
      </c>
      <c r="H157" s="1">
        <f>+MEDIAN(Precipitaciones!D157:AY157)</f>
        <v>0</v>
      </c>
    </row>
    <row r="158" spans="1:8">
      <c r="A158" s="50">
        <v>41065</v>
      </c>
      <c r="B158" s="49">
        <v>6</v>
      </c>
      <c r="C158" s="3">
        <v>5</v>
      </c>
      <c r="D158" s="3">
        <v>157</v>
      </c>
      <c r="E158" s="1">
        <f>+AVERAGE(Precipitaciones!D158:AY158)</f>
        <v>4.1666666666666664E-2</v>
      </c>
      <c r="F158" s="1">
        <f>+MAX(Precipitaciones!D158:AY158)</f>
        <v>2</v>
      </c>
      <c r="G158" s="1">
        <f>+MIN(Precipitaciones!D158:AY158)</f>
        <v>0</v>
      </c>
      <c r="H158" s="1">
        <f>+MEDIAN(Precipitaciones!D158:AY158)</f>
        <v>0</v>
      </c>
    </row>
    <row r="159" spans="1:8">
      <c r="A159" s="50">
        <v>41066</v>
      </c>
      <c r="B159" s="49">
        <v>6</v>
      </c>
      <c r="C159" s="3">
        <v>6</v>
      </c>
      <c r="D159" s="3">
        <v>158</v>
      </c>
      <c r="E159" s="1">
        <f>+AVERAGE(Precipitaciones!D159:AY159)</f>
        <v>2.0833333333333333E-3</v>
      </c>
      <c r="F159" s="1">
        <f>+MAX(Precipitaciones!D159:AY159)</f>
        <v>0.1</v>
      </c>
      <c r="G159" s="1">
        <f>+MIN(Precipitaciones!D159:AY159)</f>
        <v>0</v>
      </c>
      <c r="H159" s="1">
        <f>+MEDIAN(Precipitaciones!D159:AY159)</f>
        <v>0</v>
      </c>
    </row>
    <row r="160" spans="1:8">
      <c r="A160" s="50">
        <v>41067</v>
      </c>
      <c r="B160" s="49">
        <v>6</v>
      </c>
      <c r="C160" s="3">
        <v>7</v>
      </c>
      <c r="D160" s="3">
        <v>159</v>
      </c>
      <c r="E160" s="1">
        <f>+AVERAGE(Precipitaciones!D160:AY160)</f>
        <v>0.25416666666666665</v>
      </c>
      <c r="F160" s="1">
        <f>+MAX(Precipitaciones!D160:AY160)</f>
        <v>7</v>
      </c>
      <c r="G160" s="1">
        <f>+MIN(Precipitaciones!D160:AY160)</f>
        <v>0</v>
      </c>
      <c r="H160" s="1">
        <f>+MEDIAN(Precipitaciones!D160:AY160)</f>
        <v>0</v>
      </c>
    </row>
    <row r="161" spans="1:8">
      <c r="A161" s="50">
        <v>41068</v>
      </c>
      <c r="B161" s="49">
        <v>6</v>
      </c>
      <c r="C161" s="3">
        <v>8</v>
      </c>
      <c r="D161" s="3">
        <v>160</v>
      </c>
      <c r="E161" s="1">
        <f>+AVERAGE(Precipitaciones!D161:AY161)</f>
        <v>0.42291666666666666</v>
      </c>
      <c r="F161" s="1">
        <f>+MAX(Precipitaciones!D161:AY161)</f>
        <v>20.2</v>
      </c>
      <c r="G161" s="1">
        <f>+MIN(Precipitaciones!D161:AY161)</f>
        <v>0</v>
      </c>
      <c r="H161" s="1">
        <f>+MEDIAN(Precipitaciones!D161:AY161)</f>
        <v>0</v>
      </c>
    </row>
    <row r="162" spans="1:8">
      <c r="A162" s="50">
        <v>41069</v>
      </c>
      <c r="B162" s="49">
        <v>6</v>
      </c>
      <c r="C162" s="3">
        <v>9</v>
      </c>
      <c r="D162" s="3">
        <v>161</v>
      </c>
      <c r="E162" s="1">
        <f>+AVERAGE(Precipitaciones!D162:AY162)</f>
        <v>0.56666666666666665</v>
      </c>
      <c r="F162" s="1">
        <f>+MAX(Precipitaciones!D162:AY162)</f>
        <v>15.2</v>
      </c>
      <c r="G162" s="1">
        <f>+MIN(Precipitaciones!D162:AY162)</f>
        <v>0</v>
      </c>
      <c r="H162" s="1">
        <f>+MEDIAN(Precipitaciones!D162:AY162)</f>
        <v>0</v>
      </c>
    </row>
    <row r="163" spans="1:8">
      <c r="A163" s="50">
        <v>41070</v>
      </c>
      <c r="B163" s="49">
        <v>6</v>
      </c>
      <c r="C163" s="3">
        <v>10</v>
      </c>
      <c r="D163" s="3">
        <v>162</v>
      </c>
      <c r="E163" s="1">
        <f>+AVERAGE(Precipitaciones!D163:AY163)</f>
        <v>0.22291666666666665</v>
      </c>
      <c r="F163" s="1">
        <f>+MAX(Precipitaciones!D163:AY163)</f>
        <v>10.199999999999999</v>
      </c>
      <c r="G163" s="1">
        <f>+MIN(Precipitaciones!D163:AY163)</f>
        <v>0</v>
      </c>
      <c r="H163" s="1">
        <f>+MEDIAN(Precipitaciones!D163:AY163)</f>
        <v>0</v>
      </c>
    </row>
    <row r="164" spans="1:8">
      <c r="A164" s="50">
        <v>41071</v>
      </c>
      <c r="B164" s="49">
        <v>6</v>
      </c>
      <c r="C164" s="3">
        <v>11</v>
      </c>
      <c r="D164" s="3">
        <v>163</v>
      </c>
      <c r="E164" s="1">
        <f>+AVERAGE(Precipitaciones!D164:AY164)</f>
        <v>0.26919493776874998</v>
      </c>
      <c r="F164" s="1">
        <f>+MAX(Precipitaciones!D164:AY164)</f>
        <v>10.8</v>
      </c>
      <c r="G164" s="1">
        <f>+MIN(Precipitaciones!D164:AY164)</f>
        <v>0</v>
      </c>
      <c r="H164" s="1">
        <f>+MEDIAN(Precipitaciones!D164:AY164)</f>
        <v>0</v>
      </c>
    </row>
    <row r="165" spans="1:8">
      <c r="A165" s="50">
        <v>41072</v>
      </c>
      <c r="B165" s="49">
        <v>6</v>
      </c>
      <c r="C165" s="3">
        <v>12</v>
      </c>
      <c r="D165" s="3">
        <v>164</v>
      </c>
      <c r="E165" s="1">
        <f>+AVERAGE(Precipitaciones!D165:AY165)</f>
        <v>0</v>
      </c>
      <c r="F165" s="1">
        <f>+MAX(Precipitaciones!D165:AY165)</f>
        <v>0</v>
      </c>
      <c r="G165" s="1">
        <f>+MIN(Precipitaciones!D165:AY165)</f>
        <v>0</v>
      </c>
      <c r="H165" s="1">
        <f>+MEDIAN(Precipitaciones!D165:AY165)</f>
        <v>0</v>
      </c>
    </row>
    <row r="166" spans="1:8">
      <c r="A166" s="50">
        <v>41073</v>
      </c>
      <c r="B166" s="49">
        <v>6</v>
      </c>
      <c r="C166" s="3">
        <v>13</v>
      </c>
      <c r="D166" s="3">
        <v>165</v>
      </c>
      <c r="E166" s="1">
        <f>+AVERAGE(Precipitaciones!D166:AY166)</f>
        <v>0</v>
      </c>
      <c r="F166" s="1">
        <f>+MAX(Precipitaciones!D166:AY166)</f>
        <v>0</v>
      </c>
      <c r="G166" s="1">
        <f>+MIN(Precipitaciones!D166:AY166)</f>
        <v>0</v>
      </c>
      <c r="H166" s="1">
        <f>+MEDIAN(Precipitaciones!D166:AY166)</f>
        <v>0</v>
      </c>
    </row>
    <row r="167" spans="1:8">
      <c r="A167" s="50">
        <v>41074</v>
      </c>
      <c r="B167" s="49">
        <v>6</v>
      </c>
      <c r="C167" s="3">
        <v>14</v>
      </c>
      <c r="D167" s="3">
        <v>166</v>
      </c>
      <c r="E167" s="1">
        <f>+AVERAGE(Precipitaciones!D167:AY167)</f>
        <v>4.4493776874999998E-4</v>
      </c>
      <c r="F167" s="1">
        <f>+MAX(Precipitaciones!D167:AY167)</f>
        <v>2.13570129E-2</v>
      </c>
      <c r="G167" s="1">
        <f>+MIN(Precipitaciones!D167:AY167)</f>
        <v>0</v>
      </c>
      <c r="H167" s="1">
        <f>+MEDIAN(Precipitaciones!D167:AY167)</f>
        <v>0</v>
      </c>
    </row>
    <row r="168" spans="1:8">
      <c r="A168" s="50">
        <v>41075</v>
      </c>
      <c r="B168" s="49">
        <v>6</v>
      </c>
      <c r="C168" s="3">
        <v>15</v>
      </c>
      <c r="D168" s="3">
        <v>167</v>
      </c>
      <c r="E168" s="1">
        <f>+AVERAGE(Precipitaciones!D168:AY168)</f>
        <v>8.3333333333333332E-3</v>
      </c>
      <c r="F168" s="1">
        <f>+MAX(Precipitaciones!D168:AY168)</f>
        <v>0.4</v>
      </c>
      <c r="G168" s="1">
        <f>+MIN(Precipitaciones!D168:AY168)</f>
        <v>0</v>
      </c>
      <c r="H168" s="1">
        <f>+MEDIAN(Precipitaciones!D168:AY168)</f>
        <v>0</v>
      </c>
    </row>
    <row r="169" spans="1:8">
      <c r="A169" s="50">
        <v>41076</v>
      </c>
      <c r="B169" s="49">
        <v>6</v>
      </c>
      <c r="C169" s="3">
        <v>16</v>
      </c>
      <c r="D169" s="3">
        <v>168</v>
      </c>
      <c r="E169" s="1">
        <f>+AVERAGE(Precipitaciones!D169:AY169)</f>
        <v>7.1278271102083332E-2</v>
      </c>
      <c r="F169" s="1">
        <f>+MAX(Precipitaciones!D169:AY169)</f>
        <v>3.4</v>
      </c>
      <c r="G169" s="1">
        <f>+MIN(Precipitaciones!D169:AY169)</f>
        <v>0</v>
      </c>
      <c r="H169" s="1">
        <f>+MEDIAN(Precipitaciones!D169:AY169)</f>
        <v>0</v>
      </c>
    </row>
    <row r="170" spans="1:8">
      <c r="A170" s="50">
        <v>41077</v>
      </c>
      <c r="B170" s="49">
        <v>6</v>
      </c>
      <c r="C170" s="3">
        <v>17</v>
      </c>
      <c r="D170" s="3">
        <v>169</v>
      </c>
      <c r="E170" s="1">
        <f>+AVERAGE(Precipitaciones!D170:AY170)</f>
        <v>7.6706695674999992E-2</v>
      </c>
      <c r="F170" s="1">
        <f>+MAX(Precipitaciones!D170:AY170)</f>
        <v>2.4605643795000001</v>
      </c>
      <c r="G170" s="1">
        <f>+MIN(Precipitaciones!D170:AY170)</f>
        <v>0</v>
      </c>
      <c r="H170" s="1">
        <f>+MEDIAN(Precipitaciones!D170:AY170)</f>
        <v>0</v>
      </c>
    </row>
    <row r="171" spans="1:8">
      <c r="A171" s="50">
        <v>41078</v>
      </c>
      <c r="B171" s="49">
        <v>6</v>
      </c>
      <c r="C171" s="3">
        <v>18</v>
      </c>
      <c r="D171" s="3">
        <v>170</v>
      </c>
      <c r="E171" s="1">
        <f>+AVERAGE(Precipitaciones!D171:AY171)</f>
        <v>1.0416666666666666E-2</v>
      </c>
      <c r="F171" s="1">
        <f>+MAX(Precipitaciones!D171:AY171)</f>
        <v>0.5</v>
      </c>
      <c r="G171" s="1">
        <f>+MIN(Precipitaciones!D171:AY171)</f>
        <v>0</v>
      </c>
      <c r="H171" s="1">
        <f>+MEDIAN(Precipitaciones!D171:AY171)</f>
        <v>0</v>
      </c>
    </row>
    <row r="172" spans="1:8">
      <c r="A172" s="50">
        <v>41079</v>
      </c>
      <c r="B172" s="49">
        <v>6</v>
      </c>
      <c r="C172" s="3">
        <v>19</v>
      </c>
      <c r="D172" s="3">
        <v>171</v>
      </c>
      <c r="E172" s="1">
        <f>+AVERAGE(Precipitaciones!D172:AY172)</f>
        <v>0.15</v>
      </c>
      <c r="F172" s="1">
        <f>+MAX(Precipitaciones!D172:AY172)</f>
        <v>4.8</v>
      </c>
      <c r="G172" s="1">
        <f>+MIN(Precipitaciones!D172:AY172)</f>
        <v>0</v>
      </c>
      <c r="H172" s="1">
        <f>+MEDIAN(Precipitaciones!D172:AY172)</f>
        <v>0</v>
      </c>
    </row>
    <row r="173" spans="1:8">
      <c r="A173" s="50">
        <v>41080</v>
      </c>
      <c r="B173" s="49">
        <v>6</v>
      </c>
      <c r="C173" s="3">
        <v>20</v>
      </c>
      <c r="D173" s="3">
        <v>172</v>
      </c>
      <c r="E173" s="1">
        <f>+AVERAGE(Precipitaciones!D173:AY173)</f>
        <v>2.2916666666666669E-2</v>
      </c>
      <c r="F173" s="1">
        <f>+MAX(Precipitaciones!D173:AY173)</f>
        <v>1.1000000000000001</v>
      </c>
      <c r="G173" s="1">
        <f>+MIN(Precipitaciones!D173:AY173)</f>
        <v>0</v>
      </c>
      <c r="H173" s="1">
        <f>+MEDIAN(Precipitaciones!D173:AY173)</f>
        <v>0</v>
      </c>
    </row>
    <row r="174" spans="1:8">
      <c r="A174" s="50">
        <v>41081</v>
      </c>
      <c r="B174" s="49">
        <v>6</v>
      </c>
      <c r="C174" s="3">
        <v>21</v>
      </c>
      <c r="D174" s="3">
        <v>173</v>
      </c>
      <c r="E174" s="1">
        <f>+AVERAGE(Precipitaciones!D174:AY174)</f>
        <v>0</v>
      </c>
      <c r="F174" s="1">
        <f>+MAX(Precipitaciones!D174:AY174)</f>
        <v>0</v>
      </c>
      <c r="G174" s="1">
        <f>+MIN(Precipitaciones!D174:AY174)</f>
        <v>0</v>
      </c>
      <c r="H174" s="1">
        <f>+MEDIAN(Precipitaciones!D174:AY174)</f>
        <v>0</v>
      </c>
    </row>
    <row r="175" spans="1:8">
      <c r="A175" s="50">
        <v>41082</v>
      </c>
      <c r="B175" s="49">
        <v>6</v>
      </c>
      <c r="C175" s="3">
        <v>22</v>
      </c>
      <c r="D175" s="3">
        <v>174</v>
      </c>
      <c r="E175" s="1">
        <f>+AVERAGE(Precipitaciones!D175:AY175)</f>
        <v>6.8185372541666664E-2</v>
      </c>
      <c r="F175" s="1">
        <f>+MAX(Precipitaciones!D175:AY175)</f>
        <v>2.9</v>
      </c>
      <c r="G175" s="1">
        <f>+MIN(Precipitaciones!D175:AY175)</f>
        <v>0</v>
      </c>
      <c r="H175" s="1">
        <f>+MEDIAN(Precipitaciones!D175:AY175)</f>
        <v>0</v>
      </c>
    </row>
    <row r="176" spans="1:8">
      <c r="A176" s="50">
        <v>41083</v>
      </c>
      <c r="B176" s="49">
        <v>6</v>
      </c>
      <c r="C176" s="3">
        <v>23</v>
      </c>
      <c r="D176" s="3">
        <v>175</v>
      </c>
      <c r="E176" s="1">
        <f>+AVERAGE(Precipitaciones!D176:AY176)</f>
        <v>1.4583333333333332E-2</v>
      </c>
      <c r="F176" s="1">
        <f>+MAX(Precipitaciones!D176:AY176)</f>
        <v>0.6</v>
      </c>
      <c r="G176" s="1">
        <f>+MIN(Precipitaciones!D176:AY176)</f>
        <v>0</v>
      </c>
      <c r="H176" s="1">
        <f>+MEDIAN(Precipitaciones!D176:AY176)</f>
        <v>0</v>
      </c>
    </row>
    <row r="177" spans="1:8">
      <c r="A177" s="50">
        <v>41084</v>
      </c>
      <c r="B177" s="49">
        <v>6</v>
      </c>
      <c r="C177" s="3">
        <v>24</v>
      </c>
      <c r="D177" s="3">
        <v>176</v>
      </c>
      <c r="E177" s="1">
        <f>+AVERAGE(Precipitaciones!D177:AY177)</f>
        <v>3.125E-2</v>
      </c>
      <c r="F177" s="1">
        <f>+MAX(Precipitaciones!D177:AY177)</f>
        <v>1.5</v>
      </c>
      <c r="G177" s="1">
        <f>+MIN(Precipitaciones!D177:AY177)</f>
        <v>0</v>
      </c>
      <c r="H177" s="1">
        <f>+MEDIAN(Precipitaciones!D177:AY177)</f>
        <v>0</v>
      </c>
    </row>
    <row r="178" spans="1:8">
      <c r="A178" s="50">
        <v>41085</v>
      </c>
      <c r="B178" s="49">
        <v>6</v>
      </c>
      <c r="C178" s="3">
        <v>25</v>
      </c>
      <c r="D178" s="3">
        <v>177</v>
      </c>
      <c r="E178" s="1">
        <f>+AVERAGE(Precipitaciones!D178:AY178)</f>
        <v>1.0416666666666666E-2</v>
      </c>
      <c r="F178" s="1">
        <f>+MAX(Precipitaciones!D178:AY178)</f>
        <v>0.5</v>
      </c>
      <c r="G178" s="1">
        <f>+MIN(Precipitaciones!D178:AY178)</f>
        <v>0</v>
      </c>
      <c r="H178" s="1">
        <f>+MEDIAN(Precipitaciones!D178:AY178)</f>
        <v>0</v>
      </c>
    </row>
    <row r="179" spans="1:8">
      <c r="A179" s="50">
        <v>41086</v>
      </c>
      <c r="B179" s="49">
        <v>6</v>
      </c>
      <c r="C179" s="3">
        <v>26</v>
      </c>
      <c r="D179" s="3">
        <v>178</v>
      </c>
      <c r="E179" s="1">
        <f>+AVERAGE(Precipitaciones!D179:AY179)</f>
        <v>9.9999999999999992E-2</v>
      </c>
      <c r="F179" s="1">
        <f>+MAX(Precipitaciones!D179:AY179)</f>
        <v>4.3</v>
      </c>
      <c r="G179" s="1">
        <f>+MIN(Precipitaciones!D179:AY179)</f>
        <v>0</v>
      </c>
      <c r="H179" s="1">
        <f>+MEDIAN(Precipitaciones!D179:AY179)</f>
        <v>0</v>
      </c>
    </row>
    <row r="180" spans="1:8">
      <c r="A180" s="50">
        <v>41087</v>
      </c>
      <c r="B180" s="49">
        <v>6</v>
      </c>
      <c r="C180" s="3">
        <v>27</v>
      </c>
      <c r="D180" s="3">
        <v>179</v>
      </c>
      <c r="E180" s="1">
        <f>+AVERAGE(Precipitaciones!D180:AY180)</f>
        <v>0</v>
      </c>
      <c r="F180" s="1">
        <f>+MAX(Precipitaciones!D180:AY180)</f>
        <v>0</v>
      </c>
      <c r="G180" s="1">
        <f>+MIN(Precipitaciones!D180:AY180)</f>
        <v>0</v>
      </c>
      <c r="H180" s="1">
        <f>+MEDIAN(Precipitaciones!D180:AY180)</f>
        <v>0</v>
      </c>
    </row>
    <row r="181" spans="1:8">
      <c r="A181" s="50">
        <v>41088</v>
      </c>
      <c r="B181" s="49">
        <v>6</v>
      </c>
      <c r="C181" s="3">
        <v>28</v>
      </c>
      <c r="D181" s="3">
        <v>180</v>
      </c>
      <c r="E181" s="1">
        <f>+AVERAGE(Precipitaciones!D181:AY181)</f>
        <v>4.4493776874999998E-4</v>
      </c>
      <c r="F181" s="1">
        <f>+MAX(Precipitaciones!D181:AY181)</f>
        <v>2.13570129E-2</v>
      </c>
      <c r="G181" s="1">
        <f>+MIN(Precipitaciones!D181:AY181)</f>
        <v>0</v>
      </c>
      <c r="H181" s="1">
        <f>+MEDIAN(Precipitaciones!D181:AY181)</f>
        <v>0</v>
      </c>
    </row>
    <row r="182" spans="1:8">
      <c r="A182" s="50">
        <v>41089</v>
      </c>
      <c r="B182" s="49">
        <v>6</v>
      </c>
      <c r="C182" s="3">
        <v>29</v>
      </c>
      <c r="D182" s="3">
        <v>181</v>
      </c>
      <c r="E182" s="1">
        <f>+AVERAGE(Precipitaciones!D182:AY182)</f>
        <v>4.2010277937500007E-2</v>
      </c>
      <c r="F182" s="1">
        <f>+MAX(Precipitaciones!D182:AY182)</f>
        <v>1.8</v>
      </c>
      <c r="G182" s="1">
        <f>+MIN(Precipitaciones!D182:AY182)</f>
        <v>0</v>
      </c>
      <c r="H182" s="1">
        <f>+MEDIAN(Precipitaciones!D182:AY182)</f>
        <v>0</v>
      </c>
    </row>
    <row r="183" spans="1:8">
      <c r="A183" s="50">
        <v>41090</v>
      </c>
      <c r="B183" s="49">
        <v>6</v>
      </c>
      <c r="C183" s="3">
        <v>30</v>
      </c>
      <c r="D183" s="3">
        <v>182</v>
      </c>
      <c r="E183" s="1">
        <f>+AVERAGE(Precipitaciones!D183:AY183)</f>
        <v>0.34279882697708336</v>
      </c>
      <c r="F183" s="1">
        <f>+MAX(Precipitaciones!D183:AY183)</f>
        <v>9.8000000000000007</v>
      </c>
      <c r="G183" s="1">
        <f>+MIN(Precipitaciones!D183:AY183)</f>
        <v>0</v>
      </c>
      <c r="H183" s="1">
        <f>+MEDIAN(Precipitaciones!D183:AY183)</f>
        <v>0</v>
      </c>
    </row>
    <row r="184" spans="1:8">
      <c r="A184" s="50">
        <v>41091</v>
      </c>
      <c r="B184" s="49">
        <v>7</v>
      </c>
      <c r="C184" s="3">
        <v>1</v>
      </c>
      <c r="D184" s="3">
        <v>183</v>
      </c>
      <c r="E184" s="1">
        <f>+AVERAGE(Precipitaciones!D184:AY184)</f>
        <v>0.20416666666666669</v>
      </c>
      <c r="F184" s="1">
        <f>+MAX(Precipitaciones!D184:AY184)</f>
        <v>5</v>
      </c>
      <c r="G184" s="1">
        <f>+MIN(Precipitaciones!D184:AY184)</f>
        <v>0</v>
      </c>
      <c r="H184" s="1">
        <f>+MEDIAN(Precipitaciones!D184:AY184)</f>
        <v>0</v>
      </c>
    </row>
    <row r="185" spans="1:8">
      <c r="A185" s="50">
        <v>41092</v>
      </c>
      <c r="B185" s="49">
        <v>7</v>
      </c>
      <c r="C185" s="3">
        <v>2</v>
      </c>
      <c r="D185" s="3">
        <v>184</v>
      </c>
      <c r="E185" s="1">
        <f>+AVERAGE(Precipitaciones!D185:AY185)</f>
        <v>0.30000000000000004</v>
      </c>
      <c r="F185" s="1">
        <f>+MAX(Precipitaciones!D185:AY185)</f>
        <v>11.9</v>
      </c>
      <c r="G185" s="1">
        <f>+MIN(Precipitaciones!D185:AY185)</f>
        <v>0</v>
      </c>
      <c r="H185" s="1">
        <f>+MEDIAN(Precipitaciones!D185:AY185)</f>
        <v>0</v>
      </c>
    </row>
    <row r="186" spans="1:8">
      <c r="A186" s="50">
        <v>41093</v>
      </c>
      <c r="B186" s="49">
        <v>7</v>
      </c>
      <c r="C186" s="3">
        <v>3</v>
      </c>
      <c r="D186" s="3">
        <v>185</v>
      </c>
      <c r="E186" s="1">
        <f>+AVERAGE(Precipitaciones!D186:AY186)</f>
        <v>0.2583333333333333</v>
      </c>
      <c r="F186" s="1">
        <f>+MAX(Precipitaciones!D186:AY186)</f>
        <v>8.5</v>
      </c>
      <c r="G186" s="1">
        <f>+MIN(Precipitaciones!D186:AY186)</f>
        <v>0</v>
      </c>
      <c r="H186" s="1">
        <f>+MEDIAN(Precipitaciones!D186:AY186)</f>
        <v>0</v>
      </c>
    </row>
    <row r="187" spans="1:8">
      <c r="A187" s="50">
        <v>41094</v>
      </c>
      <c r="B187" s="49">
        <v>7</v>
      </c>
      <c r="C187" s="3">
        <v>4</v>
      </c>
      <c r="D187" s="3">
        <v>186</v>
      </c>
      <c r="E187" s="1">
        <f>+AVERAGE(Precipitaciones!D187:AY187)</f>
        <v>2.3361604435416669E-2</v>
      </c>
      <c r="F187" s="1">
        <f>+MAX(Precipitaciones!D187:AY187)</f>
        <v>1</v>
      </c>
      <c r="G187" s="1">
        <f>+MIN(Precipitaciones!D187:AY187)</f>
        <v>0</v>
      </c>
      <c r="H187" s="1">
        <f>+MEDIAN(Precipitaciones!D187:AY187)</f>
        <v>0</v>
      </c>
    </row>
    <row r="188" spans="1:8">
      <c r="A188" s="50">
        <v>41095</v>
      </c>
      <c r="B188" s="49">
        <v>7</v>
      </c>
      <c r="C188" s="3">
        <v>5</v>
      </c>
      <c r="D188" s="3">
        <v>187</v>
      </c>
      <c r="E188" s="1">
        <f>+AVERAGE(Precipitaciones!D188:AY188)</f>
        <v>0.45138290117500007</v>
      </c>
      <c r="F188" s="1">
        <f>+MAX(Precipitaciones!D188:AY188)</f>
        <v>10.5</v>
      </c>
      <c r="G188" s="1">
        <f>+MIN(Precipitaciones!D188:AY188)</f>
        <v>0</v>
      </c>
      <c r="H188" s="1">
        <f>+MEDIAN(Precipitaciones!D188:AY188)</f>
        <v>0</v>
      </c>
    </row>
    <row r="189" spans="1:8">
      <c r="A189" s="50">
        <v>41096</v>
      </c>
      <c r="B189" s="49">
        <v>7</v>
      </c>
      <c r="C189" s="3">
        <v>6</v>
      </c>
      <c r="D189" s="3">
        <v>188</v>
      </c>
      <c r="E189" s="1">
        <f>+AVERAGE(Precipitaciones!D189:AY189)</f>
        <v>6.1892835483333332E-2</v>
      </c>
      <c r="F189" s="1">
        <f>+MAX(Precipitaciones!D189:AY189)</f>
        <v>2</v>
      </c>
      <c r="G189" s="1">
        <f>+MIN(Precipitaciones!D189:AY189)</f>
        <v>0</v>
      </c>
      <c r="H189" s="1">
        <f>+MEDIAN(Precipitaciones!D189:AY189)</f>
        <v>0</v>
      </c>
    </row>
    <row r="190" spans="1:8">
      <c r="A190" s="50">
        <v>41097</v>
      </c>
      <c r="B190" s="49">
        <v>7</v>
      </c>
      <c r="C190" s="3">
        <v>7</v>
      </c>
      <c r="D190" s="3">
        <v>189</v>
      </c>
      <c r="E190" s="1">
        <f>+AVERAGE(Precipitaciones!D190:AY190)</f>
        <v>3.017702647708333E-2</v>
      </c>
      <c r="F190" s="1">
        <f>+MAX(Precipitaciones!D190:AY190)</f>
        <v>1</v>
      </c>
      <c r="G190" s="1">
        <f>+MIN(Precipitaciones!D190:AY190)</f>
        <v>0</v>
      </c>
      <c r="H190" s="1">
        <f>+MEDIAN(Precipitaciones!D190:AY190)</f>
        <v>0</v>
      </c>
    </row>
    <row r="191" spans="1:8">
      <c r="A191" s="50">
        <v>41098</v>
      </c>
      <c r="B191" s="49">
        <v>7</v>
      </c>
      <c r="C191" s="3">
        <v>8</v>
      </c>
      <c r="D191" s="3">
        <v>190</v>
      </c>
      <c r="E191" s="1">
        <f>+AVERAGE(Precipitaciones!D191:AY191)</f>
        <v>1.2458257525E-2</v>
      </c>
      <c r="F191" s="1">
        <f>+MAX(Precipitaciones!D191:AY191)</f>
        <v>0.59799636119999999</v>
      </c>
      <c r="G191" s="1">
        <f>+MIN(Precipitaciones!D191:AY191)</f>
        <v>0</v>
      </c>
      <c r="H191" s="1">
        <f>+MEDIAN(Precipitaciones!D191:AY191)</f>
        <v>0</v>
      </c>
    </row>
    <row r="192" spans="1:8">
      <c r="A192" s="50">
        <v>41099</v>
      </c>
      <c r="B192" s="49">
        <v>7</v>
      </c>
      <c r="C192" s="3">
        <v>9</v>
      </c>
      <c r="D192" s="3">
        <v>191</v>
      </c>
      <c r="E192" s="1">
        <f>+AVERAGE(Precipitaciones!D192:AY192)</f>
        <v>3.125E-2</v>
      </c>
      <c r="F192" s="1">
        <f>+MAX(Precipitaciones!D192:AY192)</f>
        <v>1.5</v>
      </c>
      <c r="G192" s="1">
        <f>+MIN(Precipitaciones!D192:AY192)</f>
        <v>0</v>
      </c>
      <c r="H192" s="1">
        <f>+MEDIAN(Precipitaciones!D192:AY192)</f>
        <v>0</v>
      </c>
    </row>
    <row r="193" spans="1:8">
      <c r="A193" s="50">
        <v>41100</v>
      </c>
      <c r="B193" s="49">
        <v>7</v>
      </c>
      <c r="C193" s="3">
        <v>10</v>
      </c>
      <c r="D193" s="3">
        <v>192</v>
      </c>
      <c r="E193" s="1">
        <f>+AVERAGE(Precipitaciones!D193:AY193)</f>
        <v>0.13333333333333333</v>
      </c>
      <c r="F193" s="1">
        <f>+MAX(Precipitaciones!D193:AY193)</f>
        <v>3.6</v>
      </c>
      <c r="G193" s="1">
        <f>+MIN(Precipitaciones!D193:AY193)</f>
        <v>0</v>
      </c>
      <c r="H193" s="1">
        <f>+MEDIAN(Precipitaciones!D193:AY193)</f>
        <v>0</v>
      </c>
    </row>
    <row r="194" spans="1:8">
      <c r="A194" s="50">
        <v>41101</v>
      </c>
      <c r="B194" s="49">
        <v>7</v>
      </c>
      <c r="C194" s="3">
        <v>11</v>
      </c>
      <c r="D194" s="3">
        <v>193</v>
      </c>
      <c r="E194" s="1">
        <f>+AVERAGE(Precipitaciones!D194:AY194)</f>
        <v>3.1415529395833329E-2</v>
      </c>
      <c r="F194" s="1">
        <f>+MAX(Precipitaciones!D194:AY194)</f>
        <v>0.80794541099999995</v>
      </c>
      <c r="G194" s="1">
        <f>+MIN(Precipitaciones!D194:AY194)</f>
        <v>0</v>
      </c>
      <c r="H194" s="1">
        <f>+MEDIAN(Precipitaciones!D194:AY194)</f>
        <v>0</v>
      </c>
    </row>
    <row r="195" spans="1:8">
      <c r="A195" s="50">
        <v>41102</v>
      </c>
      <c r="B195" s="49">
        <v>7</v>
      </c>
      <c r="C195" s="3">
        <v>12</v>
      </c>
      <c r="D195" s="3">
        <v>194</v>
      </c>
      <c r="E195" s="1">
        <f>+AVERAGE(Precipitaciones!D195:AY195)</f>
        <v>7.903059229166667E-3</v>
      </c>
      <c r="F195" s="1">
        <f>+MAX(Precipitaciones!D195:AY195)</f>
        <v>0.37934684299999999</v>
      </c>
      <c r="G195" s="1">
        <f>+MIN(Precipitaciones!D195:AY195)</f>
        <v>0</v>
      </c>
      <c r="H195" s="1">
        <f>+MEDIAN(Precipitaciones!D195:AY195)</f>
        <v>0</v>
      </c>
    </row>
    <row r="196" spans="1:8">
      <c r="A196" s="50">
        <v>41103</v>
      </c>
      <c r="B196" s="49">
        <v>7</v>
      </c>
      <c r="C196" s="3">
        <v>13</v>
      </c>
      <c r="D196" s="3">
        <v>195</v>
      </c>
      <c r="E196" s="1">
        <f>+AVERAGE(Precipitaciones!D196:AY196)</f>
        <v>0.1125</v>
      </c>
      <c r="F196" s="1">
        <f>+MAX(Precipitaciones!D196:AY196)</f>
        <v>4.5</v>
      </c>
      <c r="G196" s="1">
        <f>+MIN(Precipitaciones!D196:AY196)</f>
        <v>0</v>
      </c>
      <c r="H196" s="1">
        <f>+MEDIAN(Precipitaciones!D196:AY196)</f>
        <v>0</v>
      </c>
    </row>
    <row r="197" spans="1:8">
      <c r="A197" s="50">
        <v>41104</v>
      </c>
      <c r="B197" s="49">
        <v>7</v>
      </c>
      <c r="C197" s="3">
        <v>14</v>
      </c>
      <c r="D197" s="3">
        <v>196</v>
      </c>
      <c r="E197" s="1">
        <f>+AVERAGE(Precipitaciones!D197:AY197)</f>
        <v>9.375E-2</v>
      </c>
      <c r="F197" s="1">
        <f>+MAX(Precipitaciones!D197:AY197)</f>
        <v>4.5</v>
      </c>
      <c r="G197" s="1">
        <f>+MIN(Precipitaciones!D197:AY197)</f>
        <v>0</v>
      </c>
      <c r="H197" s="1">
        <f>+MEDIAN(Precipitaciones!D197:AY197)</f>
        <v>0</v>
      </c>
    </row>
    <row r="198" spans="1:8">
      <c r="A198" s="50">
        <v>41105</v>
      </c>
      <c r="B198" s="49">
        <v>7</v>
      </c>
      <c r="C198" s="3">
        <v>15</v>
      </c>
      <c r="D198" s="3">
        <v>197</v>
      </c>
      <c r="E198" s="1">
        <f>+AVERAGE(Precipitaciones!D198:AY198)</f>
        <v>1.7111604435416667E-2</v>
      </c>
      <c r="F198" s="1">
        <f>+MAX(Precipitaciones!D198:AY198)</f>
        <v>0.6</v>
      </c>
      <c r="G198" s="1">
        <f>+MIN(Precipitaciones!D198:AY198)</f>
        <v>0</v>
      </c>
      <c r="H198" s="1">
        <f>+MEDIAN(Precipitaciones!D198:AY198)</f>
        <v>0</v>
      </c>
    </row>
    <row r="199" spans="1:8">
      <c r="A199" s="50">
        <v>41106</v>
      </c>
      <c r="B199" s="49">
        <v>7</v>
      </c>
      <c r="C199" s="3">
        <v>16</v>
      </c>
      <c r="D199" s="3">
        <v>198</v>
      </c>
      <c r="E199" s="1">
        <f>+AVERAGE(Precipitaciones!D199:AY199)</f>
        <v>2.0833333333333332E-2</v>
      </c>
      <c r="F199" s="1">
        <f>+MAX(Precipitaciones!D199:AY199)</f>
        <v>0.9</v>
      </c>
      <c r="G199" s="1">
        <f>+MIN(Precipitaciones!D199:AY199)</f>
        <v>0</v>
      </c>
      <c r="H199" s="1">
        <f>+MEDIAN(Precipitaciones!D199:AY199)</f>
        <v>0</v>
      </c>
    </row>
    <row r="200" spans="1:8">
      <c r="A200" s="50">
        <v>41107</v>
      </c>
      <c r="B200" s="49">
        <v>7</v>
      </c>
      <c r="C200" s="3">
        <v>17</v>
      </c>
      <c r="D200" s="3">
        <v>199</v>
      </c>
      <c r="E200" s="1">
        <f>+AVERAGE(Precipitaciones!D200:AY200)</f>
        <v>2.0833333333333333E-3</v>
      </c>
      <c r="F200" s="1">
        <f>+MAX(Precipitaciones!D200:AY200)</f>
        <v>0.1</v>
      </c>
      <c r="G200" s="1">
        <f>+MIN(Precipitaciones!D200:AY200)</f>
        <v>0</v>
      </c>
      <c r="H200" s="1">
        <f>+MEDIAN(Precipitaciones!D200:AY200)</f>
        <v>0</v>
      </c>
    </row>
    <row r="201" spans="1:8">
      <c r="A201" s="50">
        <v>41108</v>
      </c>
      <c r="B201" s="49">
        <v>7</v>
      </c>
      <c r="C201" s="3">
        <v>18</v>
      </c>
      <c r="D201" s="3">
        <v>200</v>
      </c>
      <c r="E201" s="1">
        <f>+AVERAGE(Precipitaciones!D201:AY201)</f>
        <v>6.2499999999999995E-3</v>
      </c>
      <c r="F201" s="1">
        <f>+MAX(Precipitaciones!D201:AY201)</f>
        <v>0.3</v>
      </c>
      <c r="G201" s="1">
        <f>+MIN(Precipitaciones!D201:AY201)</f>
        <v>0</v>
      </c>
      <c r="H201" s="1">
        <f>+MEDIAN(Precipitaciones!D201:AY201)</f>
        <v>0</v>
      </c>
    </row>
    <row r="202" spans="1:8">
      <c r="A202" s="50">
        <v>41109</v>
      </c>
      <c r="B202" s="49">
        <v>7</v>
      </c>
      <c r="C202" s="3">
        <v>19</v>
      </c>
      <c r="D202" s="3">
        <v>201</v>
      </c>
      <c r="E202" s="1">
        <f>+AVERAGE(Precipitaciones!D202:AY202)</f>
        <v>0.12336160443541667</v>
      </c>
      <c r="F202" s="1">
        <f>+MAX(Precipitaciones!D202:AY202)</f>
        <v>5</v>
      </c>
      <c r="G202" s="1">
        <f>+MIN(Precipitaciones!D202:AY202)</f>
        <v>0</v>
      </c>
      <c r="H202" s="1">
        <f>+MEDIAN(Precipitaciones!D202:AY202)</f>
        <v>0</v>
      </c>
    </row>
    <row r="203" spans="1:8">
      <c r="A203" s="50">
        <v>41110</v>
      </c>
      <c r="B203" s="49">
        <v>7</v>
      </c>
      <c r="C203" s="3">
        <v>20</v>
      </c>
      <c r="D203" s="3">
        <v>202</v>
      </c>
      <c r="E203" s="1">
        <f>+AVERAGE(Precipitaciones!D203:AY203)</f>
        <v>1.8749999999999999E-2</v>
      </c>
      <c r="F203" s="1">
        <f>+MAX(Precipitaciones!D203:AY203)</f>
        <v>0.9</v>
      </c>
      <c r="G203" s="1">
        <f>+MIN(Precipitaciones!D203:AY203)</f>
        <v>0</v>
      </c>
      <c r="H203" s="1">
        <f>+MEDIAN(Precipitaciones!D203:AY203)</f>
        <v>0</v>
      </c>
    </row>
    <row r="204" spans="1:8">
      <c r="A204" s="50">
        <v>41111</v>
      </c>
      <c r="B204" s="49">
        <v>7</v>
      </c>
      <c r="C204" s="3">
        <v>21</v>
      </c>
      <c r="D204" s="3">
        <v>203</v>
      </c>
      <c r="E204" s="1">
        <f>+AVERAGE(Precipitaciones!D204:AY204)</f>
        <v>0</v>
      </c>
      <c r="F204" s="1">
        <f>+MAX(Precipitaciones!D204:AY204)</f>
        <v>0</v>
      </c>
      <c r="G204" s="1">
        <f>+MIN(Precipitaciones!D204:AY204)</f>
        <v>0</v>
      </c>
      <c r="H204" s="1">
        <f>+MEDIAN(Precipitaciones!D204:AY204)</f>
        <v>0</v>
      </c>
    </row>
    <row r="205" spans="1:8">
      <c r="A205" s="50">
        <v>41112</v>
      </c>
      <c r="B205" s="49">
        <v>7</v>
      </c>
      <c r="C205" s="3">
        <v>22</v>
      </c>
      <c r="D205" s="3">
        <v>204</v>
      </c>
      <c r="E205" s="1">
        <f>+AVERAGE(Precipitaciones!D205:AY205)</f>
        <v>0</v>
      </c>
      <c r="F205" s="1">
        <f>+MAX(Precipitaciones!D205:AY205)</f>
        <v>0</v>
      </c>
      <c r="G205" s="1">
        <f>+MIN(Precipitaciones!D205:AY205)</f>
        <v>0</v>
      </c>
      <c r="H205" s="1">
        <f>+MEDIAN(Precipitaciones!D205:AY205)</f>
        <v>0</v>
      </c>
    </row>
    <row r="206" spans="1:8">
      <c r="A206" s="50">
        <v>41113</v>
      </c>
      <c r="B206" s="49">
        <v>7</v>
      </c>
      <c r="C206" s="3">
        <v>23</v>
      </c>
      <c r="D206" s="3">
        <v>205</v>
      </c>
      <c r="E206" s="1">
        <f>+AVERAGE(Precipitaciones!D206:AY206)</f>
        <v>0</v>
      </c>
      <c r="F206" s="1">
        <f>+MAX(Precipitaciones!D206:AY206)</f>
        <v>0</v>
      </c>
      <c r="G206" s="1">
        <f>+MIN(Precipitaciones!D206:AY206)</f>
        <v>0</v>
      </c>
      <c r="H206" s="1">
        <f>+MEDIAN(Precipitaciones!D206:AY206)</f>
        <v>0</v>
      </c>
    </row>
    <row r="207" spans="1:8">
      <c r="A207" s="50">
        <v>41114</v>
      </c>
      <c r="B207" s="49">
        <v>7</v>
      </c>
      <c r="C207" s="3">
        <v>24</v>
      </c>
      <c r="D207" s="3">
        <v>206</v>
      </c>
      <c r="E207" s="1">
        <f>+AVERAGE(Precipitaciones!D207:AY207)</f>
        <v>0</v>
      </c>
      <c r="F207" s="1">
        <f>+MAX(Precipitaciones!D207:AY207)</f>
        <v>0</v>
      </c>
      <c r="G207" s="1">
        <f>+MIN(Precipitaciones!D207:AY207)</f>
        <v>0</v>
      </c>
      <c r="H207" s="1">
        <f>+MEDIAN(Precipitaciones!D207:AY207)</f>
        <v>0</v>
      </c>
    </row>
    <row r="208" spans="1:8">
      <c r="A208" s="50">
        <v>41115</v>
      </c>
      <c r="B208" s="49">
        <v>7</v>
      </c>
      <c r="C208" s="3">
        <v>25</v>
      </c>
      <c r="D208" s="3">
        <v>207</v>
      </c>
      <c r="E208" s="1">
        <f>+AVERAGE(Precipitaciones!D208:AY208)</f>
        <v>0</v>
      </c>
      <c r="F208" s="1">
        <f>+MAX(Precipitaciones!D208:AY208)</f>
        <v>0</v>
      </c>
      <c r="G208" s="1">
        <f>+MIN(Precipitaciones!D208:AY208)</f>
        <v>0</v>
      </c>
      <c r="H208" s="1">
        <f>+MEDIAN(Precipitaciones!D208:AY208)</f>
        <v>0</v>
      </c>
    </row>
    <row r="209" spans="1:8">
      <c r="A209" s="50">
        <v>41116</v>
      </c>
      <c r="B209" s="49">
        <v>7</v>
      </c>
      <c r="C209" s="3">
        <v>26</v>
      </c>
      <c r="D209" s="3">
        <v>208</v>
      </c>
      <c r="E209" s="1">
        <f>+AVERAGE(Precipitaciones!D209:AY209)</f>
        <v>0</v>
      </c>
      <c r="F209" s="1">
        <f>+MAX(Precipitaciones!D209:AY209)</f>
        <v>0</v>
      </c>
      <c r="G209" s="1">
        <f>+MIN(Precipitaciones!D209:AY209)</f>
        <v>0</v>
      </c>
      <c r="H209" s="1">
        <f>+MEDIAN(Precipitaciones!D209:AY209)</f>
        <v>0</v>
      </c>
    </row>
    <row r="210" spans="1:8">
      <c r="A210" s="50">
        <v>41117</v>
      </c>
      <c r="B210" s="49">
        <v>7</v>
      </c>
      <c r="C210" s="3">
        <v>27</v>
      </c>
      <c r="D210" s="3">
        <v>209</v>
      </c>
      <c r="E210" s="1">
        <f>+AVERAGE(Precipitaciones!D210:AY210)</f>
        <v>9.5833333333333326E-2</v>
      </c>
      <c r="F210" s="1">
        <f>+MAX(Precipitaciones!D210:AY210)</f>
        <v>4.0999999999999996</v>
      </c>
      <c r="G210" s="1">
        <f>+MIN(Precipitaciones!D210:AY210)</f>
        <v>0</v>
      </c>
      <c r="H210" s="1">
        <f>+MEDIAN(Precipitaciones!D210:AY210)</f>
        <v>0</v>
      </c>
    </row>
    <row r="211" spans="1:8">
      <c r="A211" s="50">
        <v>41118</v>
      </c>
      <c r="B211" s="49">
        <v>7</v>
      </c>
      <c r="C211" s="3">
        <v>28</v>
      </c>
      <c r="D211" s="3">
        <v>210</v>
      </c>
      <c r="E211" s="1">
        <f>+AVERAGE(Precipitaciones!D211:AY211)</f>
        <v>0</v>
      </c>
      <c r="F211" s="1">
        <f>+MAX(Precipitaciones!D211:AY211)</f>
        <v>0</v>
      </c>
      <c r="G211" s="1">
        <f>+MIN(Precipitaciones!D211:AY211)</f>
        <v>0</v>
      </c>
      <c r="H211" s="1">
        <f>+MEDIAN(Precipitaciones!D211:AY211)</f>
        <v>0</v>
      </c>
    </row>
    <row r="212" spans="1:8">
      <c r="A212" s="50">
        <v>41119</v>
      </c>
      <c r="B212" s="49">
        <v>7</v>
      </c>
      <c r="C212" s="3">
        <v>29</v>
      </c>
      <c r="D212" s="3">
        <v>211</v>
      </c>
      <c r="E212" s="1">
        <f>+AVERAGE(Precipitaciones!D212:AY212)</f>
        <v>0</v>
      </c>
      <c r="F212" s="1">
        <f>+MAX(Precipitaciones!D212:AY212)</f>
        <v>0</v>
      </c>
      <c r="G212" s="1">
        <f>+MIN(Precipitaciones!D212:AY212)</f>
        <v>0</v>
      </c>
      <c r="H212" s="1">
        <f>+MEDIAN(Precipitaciones!D212:AY212)</f>
        <v>0</v>
      </c>
    </row>
    <row r="213" spans="1:8">
      <c r="A213" s="50">
        <v>41120</v>
      </c>
      <c r="B213" s="49">
        <v>7</v>
      </c>
      <c r="C213" s="3">
        <v>30</v>
      </c>
      <c r="D213" s="3">
        <v>212</v>
      </c>
      <c r="E213" s="1">
        <f>+AVERAGE(Precipitaciones!D213:AY213)</f>
        <v>0</v>
      </c>
      <c r="F213" s="1">
        <f>+MAX(Precipitaciones!D213:AY213)</f>
        <v>0</v>
      </c>
      <c r="G213" s="1">
        <f>+MIN(Precipitaciones!D213:AY213)</f>
        <v>0</v>
      </c>
      <c r="H213" s="1">
        <f>+MEDIAN(Precipitaciones!D213:AY213)</f>
        <v>0</v>
      </c>
    </row>
    <row r="214" spans="1:8">
      <c r="A214" s="50">
        <v>41121</v>
      </c>
      <c r="B214" s="49">
        <v>7</v>
      </c>
      <c r="C214" s="3">
        <v>31</v>
      </c>
      <c r="D214" s="3">
        <v>213</v>
      </c>
      <c r="E214" s="1">
        <f>+AVERAGE(Precipitaciones!D214:AY214)</f>
        <v>0</v>
      </c>
      <c r="F214" s="1">
        <f>+MAX(Precipitaciones!D214:AY214)</f>
        <v>0</v>
      </c>
      <c r="G214" s="1">
        <f>+MIN(Precipitaciones!D214:AY214)</f>
        <v>0</v>
      </c>
      <c r="H214" s="1">
        <f>+MEDIAN(Precipitaciones!D214:AY214)</f>
        <v>0</v>
      </c>
    </row>
    <row r="215" spans="1:8">
      <c r="A215" s="50">
        <v>41122</v>
      </c>
      <c r="B215" s="49">
        <v>8</v>
      </c>
      <c r="C215" s="3">
        <v>1</v>
      </c>
      <c r="D215" s="3">
        <v>214</v>
      </c>
      <c r="E215" s="1">
        <f>+AVERAGE(Precipitaciones!D215:AY215)</f>
        <v>2.0833333333333332E-2</v>
      </c>
      <c r="F215" s="1">
        <f>+MAX(Precipitaciones!D215:AY215)</f>
        <v>1</v>
      </c>
      <c r="G215" s="1">
        <f>+MIN(Precipitaciones!D215:AY215)</f>
        <v>0</v>
      </c>
      <c r="H215" s="1">
        <f>+MEDIAN(Precipitaciones!D215:AY215)</f>
        <v>0</v>
      </c>
    </row>
    <row r="216" spans="1:8">
      <c r="A216" s="50">
        <v>41123</v>
      </c>
      <c r="B216" s="49">
        <v>8</v>
      </c>
      <c r="C216" s="3">
        <v>2</v>
      </c>
      <c r="D216" s="3">
        <v>215</v>
      </c>
      <c r="E216" s="1">
        <f>+AVERAGE(Precipitaciones!D216:AY216)</f>
        <v>1.0416666666666666E-2</v>
      </c>
      <c r="F216" s="1">
        <f>+MAX(Precipitaciones!D216:AY216)</f>
        <v>0.5</v>
      </c>
      <c r="G216" s="1">
        <f>+MIN(Precipitaciones!D216:AY216)</f>
        <v>0</v>
      </c>
      <c r="H216" s="1">
        <f>+MEDIAN(Precipitaciones!D216:AY216)</f>
        <v>0</v>
      </c>
    </row>
    <row r="217" spans="1:8">
      <c r="A217" s="50">
        <v>41124</v>
      </c>
      <c r="B217" s="49">
        <v>8</v>
      </c>
      <c r="C217" s="3">
        <v>3</v>
      </c>
      <c r="D217" s="3">
        <v>216</v>
      </c>
      <c r="E217" s="1">
        <f>+AVERAGE(Precipitaciones!D217:AY217)</f>
        <v>1.8749999999999999E-2</v>
      </c>
      <c r="F217" s="1">
        <f>+MAX(Precipitaciones!D217:AY217)</f>
        <v>0.9</v>
      </c>
      <c r="G217" s="1">
        <f>+MIN(Precipitaciones!D217:AY217)</f>
        <v>0</v>
      </c>
      <c r="H217" s="1">
        <f>+MEDIAN(Precipitaciones!D217:AY217)</f>
        <v>0</v>
      </c>
    </row>
    <row r="218" spans="1:8">
      <c r="A218" s="50">
        <v>41125</v>
      </c>
      <c r="B218" s="49">
        <v>8</v>
      </c>
      <c r="C218" s="3">
        <v>4</v>
      </c>
      <c r="D218" s="3">
        <v>217</v>
      </c>
      <c r="E218" s="1">
        <f>+AVERAGE(Precipitaciones!D218:AY218)</f>
        <v>7.1278271102083332E-2</v>
      </c>
      <c r="F218" s="1">
        <f>+MAX(Precipitaciones!D218:AY218)</f>
        <v>3.4</v>
      </c>
      <c r="G218" s="1">
        <f>+MIN(Precipitaciones!D218:AY218)</f>
        <v>0</v>
      </c>
      <c r="H218" s="1">
        <f>+MEDIAN(Precipitaciones!D218:AY218)</f>
        <v>0</v>
      </c>
    </row>
    <row r="219" spans="1:8">
      <c r="A219" s="50">
        <v>41126</v>
      </c>
      <c r="B219" s="49">
        <v>8</v>
      </c>
      <c r="C219" s="3">
        <v>5</v>
      </c>
      <c r="D219" s="3">
        <v>218</v>
      </c>
      <c r="E219" s="1">
        <f>+AVERAGE(Precipitaciones!D219:AY219)</f>
        <v>4.4493776874999998E-4</v>
      </c>
      <c r="F219" s="1">
        <f>+MAX(Precipitaciones!D219:AY219)</f>
        <v>2.13570129E-2</v>
      </c>
      <c r="G219" s="1">
        <f>+MIN(Precipitaciones!D219:AY219)</f>
        <v>0</v>
      </c>
      <c r="H219" s="1">
        <f>+MEDIAN(Precipitaciones!D219:AY219)</f>
        <v>0</v>
      </c>
    </row>
    <row r="220" spans="1:8">
      <c r="A220" s="50">
        <v>41127</v>
      </c>
      <c r="B220" s="49">
        <v>8</v>
      </c>
      <c r="C220" s="3">
        <v>6</v>
      </c>
      <c r="D220" s="3">
        <v>219</v>
      </c>
      <c r="E220" s="1">
        <f>+AVERAGE(Precipitaciones!D220:AY220)</f>
        <v>0.60877827110208338</v>
      </c>
      <c r="F220" s="1">
        <f>+MAX(Precipitaciones!D220:AY220)</f>
        <v>24.7</v>
      </c>
      <c r="G220" s="1">
        <f>+MIN(Precipitaciones!D220:AY220)</f>
        <v>0</v>
      </c>
      <c r="H220" s="1">
        <f>+MEDIAN(Precipitaciones!D220:AY220)</f>
        <v>0</v>
      </c>
    </row>
    <row r="221" spans="1:8">
      <c r="A221" s="50">
        <v>41128</v>
      </c>
      <c r="B221" s="49">
        <v>8</v>
      </c>
      <c r="C221" s="3">
        <v>7</v>
      </c>
      <c r="D221" s="3">
        <v>220</v>
      </c>
      <c r="E221" s="1">
        <f>+AVERAGE(Precipitaciones!D221:AY221)</f>
        <v>0.51810372625000001</v>
      </c>
      <c r="F221" s="1">
        <f>+MAX(Precipitaciones!D221:AY221)</f>
        <v>19</v>
      </c>
      <c r="G221" s="1">
        <f>+MIN(Precipitaciones!D221:AY221)</f>
        <v>0</v>
      </c>
      <c r="H221" s="1">
        <f>+MEDIAN(Precipitaciones!D221:AY221)</f>
        <v>0</v>
      </c>
    </row>
    <row r="222" spans="1:8">
      <c r="A222" s="50">
        <v>41129</v>
      </c>
      <c r="B222" s="49">
        <v>8</v>
      </c>
      <c r="C222" s="3">
        <v>8</v>
      </c>
      <c r="D222" s="3">
        <v>221</v>
      </c>
      <c r="E222" s="1">
        <f>+AVERAGE(Precipitaciones!D222:AY222)</f>
        <v>0.14583333333333334</v>
      </c>
      <c r="F222" s="1">
        <f>+MAX(Precipitaciones!D222:AY222)</f>
        <v>4.7</v>
      </c>
      <c r="G222" s="1">
        <f>+MIN(Precipitaciones!D222:AY222)</f>
        <v>0</v>
      </c>
      <c r="H222" s="1">
        <f>+MEDIAN(Precipitaciones!D222:AY222)</f>
        <v>0</v>
      </c>
    </row>
    <row r="223" spans="1:8">
      <c r="A223" s="50">
        <v>41130</v>
      </c>
      <c r="B223" s="49">
        <v>8</v>
      </c>
      <c r="C223" s="3">
        <v>9</v>
      </c>
      <c r="D223" s="3">
        <v>222</v>
      </c>
      <c r="E223" s="1">
        <f>+AVERAGE(Precipitaciones!D223:AY223)</f>
        <v>0.22178450639375002</v>
      </c>
      <c r="F223" s="1">
        <f>+MAX(Precipitaciones!D223:AY223)</f>
        <v>8.4</v>
      </c>
      <c r="G223" s="1">
        <f>+MIN(Precipitaciones!D223:AY223)</f>
        <v>0</v>
      </c>
      <c r="H223" s="1">
        <f>+MEDIAN(Precipitaciones!D223:AY223)</f>
        <v>0</v>
      </c>
    </row>
    <row r="224" spans="1:8">
      <c r="A224" s="50">
        <v>41131</v>
      </c>
      <c r="B224" s="49">
        <v>8</v>
      </c>
      <c r="C224" s="3">
        <v>10</v>
      </c>
      <c r="D224" s="3">
        <v>223</v>
      </c>
      <c r="E224" s="1">
        <f>+AVERAGE(Precipitaciones!D224:AY224)</f>
        <v>4.1666666666666666E-3</v>
      </c>
      <c r="F224" s="1">
        <f>+MAX(Precipitaciones!D224:AY224)</f>
        <v>0.2</v>
      </c>
      <c r="G224" s="1">
        <f>+MIN(Precipitaciones!D224:AY224)</f>
        <v>0</v>
      </c>
      <c r="H224" s="1">
        <f>+MEDIAN(Precipitaciones!D224:AY224)</f>
        <v>0</v>
      </c>
    </row>
    <row r="225" spans="1:8">
      <c r="A225" s="50">
        <v>41132</v>
      </c>
      <c r="B225" s="49">
        <v>8</v>
      </c>
      <c r="C225" s="3">
        <v>11</v>
      </c>
      <c r="D225" s="3">
        <v>224</v>
      </c>
      <c r="E225" s="1">
        <f>+AVERAGE(Precipitaciones!D225:AY225)</f>
        <v>0.4291666666666667</v>
      </c>
      <c r="F225" s="1">
        <f>+MAX(Precipitaciones!D225:AY225)</f>
        <v>12.8</v>
      </c>
      <c r="G225" s="1">
        <f>+MIN(Precipitaciones!D225:AY225)</f>
        <v>0</v>
      </c>
      <c r="H225" s="1">
        <f>+MEDIAN(Precipitaciones!D225:AY225)</f>
        <v>0</v>
      </c>
    </row>
    <row r="226" spans="1:8">
      <c r="A226" s="50">
        <v>41133</v>
      </c>
      <c r="B226" s="49">
        <v>8</v>
      </c>
      <c r="C226" s="3">
        <v>12</v>
      </c>
      <c r="D226" s="3">
        <v>225</v>
      </c>
      <c r="E226" s="1">
        <f>+AVERAGE(Precipitaciones!D226:AY226)</f>
        <v>3.125E-2</v>
      </c>
      <c r="F226" s="1">
        <f>+MAX(Precipitaciones!D226:AY226)</f>
        <v>1.5</v>
      </c>
      <c r="G226" s="1">
        <f>+MIN(Precipitaciones!D226:AY226)</f>
        <v>0</v>
      </c>
      <c r="H226" s="1">
        <f>+MEDIAN(Precipitaciones!D226:AY226)</f>
        <v>0</v>
      </c>
    </row>
    <row r="227" spans="1:8">
      <c r="A227" s="50">
        <v>41134</v>
      </c>
      <c r="B227" s="49">
        <v>8</v>
      </c>
      <c r="C227" s="3">
        <v>13</v>
      </c>
      <c r="D227" s="3">
        <v>226</v>
      </c>
      <c r="E227" s="1">
        <f>+AVERAGE(Precipitaciones!D227:AY227)</f>
        <v>0.10833333333333332</v>
      </c>
      <c r="F227" s="1">
        <f>+MAX(Precipitaciones!D227:AY227)</f>
        <v>2.6</v>
      </c>
      <c r="G227" s="1">
        <f>+MIN(Precipitaciones!D227:AY227)</f>
        <v>0</v>
      </c>
      <c r="H227" s="1">
        <f>+MEDIAN(Precipitaciones!D227:AY227)</f>
        <v>0</v>
      </c>
    </row>
    <row r="228" spans="1:8">
      <c r="A228" s="50">
        <v>41135</v>
      </c>
      <c r="B228" s="49">
        <v>8</v>
      </c>
      <c r="C228" s="3">
        <v>14</v>
      </c>
      <c r="D228" s="3">
        <v>227</v>
      </c>
      <c r="E228" s="1">
        <f>+AVERAGE(Precipitaciones!D228:AY228)</f>
        <v>3.1694937768750001E-2</v>
      </c>
      <c r="F228" s="1">
        <f>+MAX(Precipitaciones!D228:AY228)</f>
        <v>1.5</v>
      </c>
      <c r="G228" s="1">
        <f>+MIN(Precipitaciones!D228:AY228)</f>
        <v>0</v>
      </c>
      <c r="H228" s="1">
        <f>+MEDIAN(Precipitaciones!D228:AY228)</f>
        <v>0</v>
      </c>
    </row>
    <row r="229" spans="1:8">
      <c r="A229" s="50">
        <v>41136</v>
      </c>
      <c r="B229" s="49">
        <v>8</v>
      </c>
      <c r="C229" s="3">
        <v>15</v>
      </c>
      <c r="D229" s="3">
        <v>228</v>
      </c>
      <c r="E229" s="1">
        <f>+AVERAGE(Precipitaciones!D229:AY229)</f>
        <v>0.64211160443541659</v>
      </c>
      <c r="F229" s="1">
        <f>+MAX(Precipitaciones!D229:AY229)</f>
        <v>20</v>
      </c>
      <c r="G229" s="1">
        <f>+MIN(Precipitaciones!D229:AY229)</f>
        <v>0</v>
      </c>
      <c r="H229" s="1">
        <f>+MEDIAN(Precipitaciones!D229:AY229)</f>
        <v>0</v>
      </c>
    </row>
    <row r="230" spans="1:8">
      <c r="A230" s="50">
        <v>41137</v>
      </c>
      <c r="B230" s="49">
        <v>8</v>
      </c>
      <c r="C230" s="3">
        <v>16</v>
      </c>
      <c r="D230" s="3">
        <v>229</v>
      </c>
      <c r="E230" s="1">
        <f>+AVERAGE(Precipitaciones!D230:AY230)</f>
        <v>0.34627827110208331</v>
      </c>
      <c r="F230" s="1">
        <f>+MAX(Precipitaciones!D230:AY230)</f>
        <v>10</v>
      </c>
      <c r="G230" s="1">
        <f>+MIN(Precipitaciones!D230:AY230)</f>
        <v>0</v>
      </c>
      <c r="H230" s="1">
        <f>+MEDIAN(Precipitaciones!D230:AY230)</f>
        <v>0</v>
      </c>
    </row>
    <row r="231" spans="1:8">
      <c r="A231" s="50">
        <v>41138</v>
      </c>
      <c r="B231" s="49">
        <v>8</v>
      </c>
      <c r="C231" s="3">
        <v>17</v>
      </c>
      <c r="D231" s="3">
        <v>230</v>
      </c>
      <c r="E231" s="1">
        <f>+AVERAGE(Precipitaciones!D231:AY231)</f>
        <v>0.64166666666666672</v>
      </c>
      <c r="F231" s="1">
        <f>+MAX(Precipitaciones!D231:AY231)</f>
        <v>10</v>
      </c>
      <c r="G231" s="1">
        <f>+MIN(Precipitaciones!D231:AY231)</f>
        <v>0</v>
      </c>
      <c r="H231" s="1">
        <f>+MEDIAN(Precipitaciones!D231:AY231)</f>
        <v>0</v>
      </c>
    </row>
    <row r="232" spans="1:8">
      <c r="A232" s="50">
        <v>41139</v>
      </c>
      <c r="B232" s="49">
        <v>8</v>
      </c>
      <c r="C232" s="3">
        <v>18</v>
      </c>
      <c r="D232" s="3">
        <v>231</v>
      </c>
      <c r="E232" s="1">
        <f>+AVERAGE(Precipitaciones!D232:AY232)</f>
        <v>0.62708333333333333</v>
      </c>
      <c r="F232" s="1">
        <f>+MAX(Precipitaciones!D232:AY232)</f>
        <v>10</v>
      </c>
      <c r="G232" s="1">
        <f>+MIN(Precipitaciones!D232:AY232)</f>
        <v>0</v>
      </c>
      <c r="H232" s="1">
        <f>+MEDIAN(Precipitaciones!D232:AY232)</f>
        <v>0</v>
      </c>
    </row>
    <row r="233" spans="1:8">
      <c r="A233" s="50">
        <v>41140</v>
      </c>
      <c r="B233" s="49">
        <v>8</v>
      </c>
      <c r="C233" s="3">
        <v>19</v>
      </c>
      <c r="D233" s="3">
        <v>232</v>
      </c>
      <c r="E233" s="1">
        <f>+AVERAGE(Precipitaciones!D233:AY233)</f>
        <v>0.26666666666666661</v>
      </c>
      <c r="F233" s="1">
        <f>+MAX(Precipitaciones!D233:AY233)</f>
        <v>3</v>
      </c>
      <c r="G233" s="1">
        <f>+MIN(Precipitaciones!D233:AY233)</f>
        <v>0</v>
      </c>
      <c r="H233" s="1">
        <f>+MEDIAN(Precipitaciones!D233:AY233)</f>
        <v>0</v>
      </c>
    </row>
    <row r="234" spans="1:8">
      <c r="A234" s="50">
        <v>41141</v>
      </c>
      <c r="B234" s="49">
        <v>8</v>
      </c>
      <c r="C234" s="3">
        <v>20</v>
      </c>
      <c r="D234" s="3">
        <v>233</v>
      </c>
      <c r="E234" s="1">
        <f>+AVERAGE(Precipitaciones!D234:AY234)</f>
        <v>0.50416666666666676</v>
      </c>
      <c r="F234" s="1">
        <f>+MAX(Precipitaciones!D234:AY234)</f>
        <v>20</v>
      </c>
      <c r="G234" s="1">
        <f>+MIN(Precipitaciones!D234:AY234)</f>
        <v>0</v>
      </c>
      <c r="H234" s="1">
        <f>+MEDIAN(Precipitaciones!D234:AY234)</f>
        <v>0</v>
      </c>
    </row>
    <row r="235" spans="1:8">
      <c r="A235" s="50">
        <v>41142</v>
      </c>
      <c r="B235" s="49">
        <v>8</v>
      </c>
      <c r="C235" s="3">
        <v>21</v>
      </c>
      <c r="D235" s="3">
        <v>234</v>
      </c>
      <c r="E235" s="1">
        <f>+AVERAGE(Precipitaciones!D235:AY235)</f>
        <v>0.51458333333333328</v>
      </c>
      <c r="F235" s="1">
        <f>+MAX(Precipitaciones!D235:AY235)</f>
        <v>21</v>
      </c>
      <c r="G235" s="1">
        <f>+MIN(Precipitaciones!D235:AY235)</f>
        <v>0</v>
      </c>
      <c r="H235" s="1">
        <f>+MEDIAN(Precipitaciones!D235:AY235)</f>
        <v>0</v>
      </c>
    </row>
    <row r="236" spans="1:8">
      <c r="A236" s="50">
        <v>41143</v>
      </c>
      <c r="B236" s="49">
        <v>8</v>
      </c>
      <c r="C236" s="3">
        <v>22</v>
      </c>
      <c r="D236" s="3">
        <v>235</v>
      </c>
      <c r="E236" s="1">
        <f>+AVERAGE(Precipitaciones!D236:AY236)</f>
        <v>0.20208333333333331</v>
      </c>
      <c r="F236" s="1">
        <f>+MAX(Precipitaciones!D236:AY236)</f>
        <v>6</v>
      </c>
      <c r="G236" s="1">
        <f>+MIN(Precipitaciones!D236:AY236)</f>
        <v>0</v>
      </c>
      <c r="H236" s="1">
        <f>+MEDIAN(Precipitaciones!D236:AY236)</f>
        <v>0</v>
      </c>
    </row>
    <row r="237" spans="1:8">
      <c r="A237" s="50">
        <v>41144</v>
      </c>
      <c r="B237" s="49">
        <v>8</v>
      </c>
      <c r="C237" s="3">
        <v>23</v>
      </c>
      <c r="D237" s="3">
        <v>236</v>
      </c>
      <c r="E237" s="1">
        <f>+AVERAGE(Precipitaciones!D237:AY237)</f>
        <v>0.14374999999999999</v>
      </c>
      <c r="F237" s="1">
        <f>+MAX(Precipitaciones!D237:AY237)</f>
        <v>1.9</v>
      </c>
      <c r="G237" s="1">
        <f>+MIN(Precipitaciones!D237:AY237)</f>
        <v>0</v>
      </c>
      <c r="H237" s="1">
        <f>+MEDIAN(Precipitaciones!D237:AY237)</f>
        <v>0</v>
      </c>
    </row>
    <row r="238" spans="1:8">
      <c r="A238" s="50">
        <v>41145</v>
      </c>
      <c r="B238" s="49">
        <v>8</v>
      </c>
      <c r="C238" s="3">
        <v>24</v>
      </c>
      <c r="D238" s="3">
        <v>237</v>
      </c>
      <c r="E238" s="1">
        <f>+AVERAGE(Precipitaciones!D238:AY238)</f>
        <v>0.2270833333333333</v>
      </c>
      <c r="F238" s="1">
        <f>+MAX(Precipitaciones!D238:AY238)</f>
        <v>8.6999999999999993</v>
      </c>
      <c r="G238" s="1">
        <f>+MIN(Precipitaciones!D238:AY238)</f>
        <v>0</v>
      </c>
      <c r="H238" s="1">
        <f>+MEDIAN(Precipitaciones!D238:AY238)</f>
        <v>0</v>
      </c>
    </row>
    <row r="239" spans="1:8">
      <c r="A239" s="50">
        <v>41146</v>
      </c>
      <c r="B239" s="49">
        <v>8</v>
      </c>
      <c r="C239" s="3">
        <v>25</v>
      </c>
      <c r="D239" s="3">
        <v>238</v>
      </c>
      <c r="E239" s="1">
        <f>+AVERAGE(Precipitaciones!D239:AY239)</f>
        <v>0.21041666666666667</v>
      </c>
      <c r="F239" s="1">
        <f>+MAX(Precipitaciones!D239:AY239)</f>
        <v>6.5</v>
      </c>
      <c r="G239" s="1">
        <f>+MIN(Precipitaciones!D239:AY239)</f>
        <v>0</v>
      </c>
      <c r="H239" s="1">
        <f>+MEDIAN(Precipitaciones!D239:AY239)</f>
        <v>0</v>
      </c>
    </row>
    <row r="240" spans="1:8">
      <c r="A240" s="50">
        <v>41147</v>
      </c>
      <c r="B240" s="49">
        <v>8</v>
      </c>
      <c r="C240" s="3">
        <v>26</v>
      </c>
      <c r="D240" s="3">
        <v>239</v>
      </c>
      <c r="E240" s="1">
        <f>+AVERAGE(Precipitaciones!D240:AY240)</f>
        <v>8.6818588208333325E-2</v>
      </c>
      <c r="F240" s="1">
        <f>+MAX(Precipitaciones!D240:AY240)</f>
        <v>2.2999999999999998</v>
      </c>
      <c r="G240" s="1">
        <f>+MIN(Precipitaciones!D240:AY240)</f>
        <v>0</v>
      </c>
      <c r="H240" s="1">
        <f>+MEDIAN(Precipitaciones!D240:AY240)</f>
        <v>0</v>
      </c>
    </row>
    <row r="241" spans="1:8">
      <c r="A241" s="50">
        <v>41148</v>
      </c>
      <c r="B241" s="49">
        <v>8</v>
      </c>
      <c r="C241" s="3">
        <v>27</v>
      </c>
      <c r="D241" s="3">
        <v>240</v>
      </c>
      <c r="E241" s="1">
        <f>+AVERAGE(Precipitaciones!D241:AY241)</f>
        <v>2.8479444162500003E-2</v>
      </c>
      <c r="F241" s="1">
        <f>+MAX(Precipitaciones!D241:AY241)</f>
        <v>1</v>
      </c>
      <c r="G241" s="1">
        <f>+MIN(Precipitaciones!D241:AY241)</f>
        <v>0</v>
      </c>
      <c r="H241" s="1">
        <f>+MEDIAN(Precipitaciones!D241:AY241)</f>
        <v>0</v>
      </c>
    </row>
    <row r="242" spans="1:8">
      <c r="A242" s="50">
        <v>41149</v>
      </c>
      <c r="B242" s="49">
        <v>8</v>
      </c>
      <c r="C242" s="3">
        <v>28</v>
      </c>
      <c r="D242" s="3">
        <v>241</v>
      </c>
      <c r="E242" s="1">
        <f>+AVERAGE(Precipitaciones!D242:AY242)</f>
        <v>0.18581986196041667</v>
      </c>
      <c r="F242" s="1">
        <f>+MAX(Precipitaciones!D242:AY242)</f>
        <v>5.8</v>
      </c>
      <c r="G242" s="1">
        <f>+MIN(Precipitaciones!D242:AY242)</f>
        <v>0</v>
      </c>
      <c r="H242" s="1">
        <f>+MEDIAN(Precipitaciones!D242:AY242)</f>
        <v>0</v>
      </c>
    </row>
    <row r="243" spans="1:8">
      <c r="A243" s="50">
        <v>41150</v>
      </c>
      <c r="B243" s="49">
        <v>8</v>
      </c>
      <c r="C243" s="3">
        <v>29</v>
      </c>
      <c r="D243" s="3">
        <v>242</v>
      </c>
      <c r="E243" s="1">
        <f>+AVERAGE(Precipitaciones!D243:AY243)</f>
        <v>0.29583333333333334</v>
      </c>
      <c r="F243" s="1">
        <f>+MAX(Precipitaciones!D243:AY243)</f>
        <v>5.5</v>
      </c>
      <c r="G243" s="1">
        <f>+MIN(Precipitaciones!D243:AY243)</f>
        <v>0</v>
      </c>
      <c r="H243" s="1">
        <f>+MEDIAN(Precipitaciones!D243:AY243)</f>
        <v>0</v>
      </c>
    </row>
    <row r="244" spans="1:8">
      <c r="A244" s="50">
        <v>41151</v>
      </c>
      <c r="B244" s="49">
        <v>8</v>
      </c>
      <c r="C244" s="3">
        <v>30</v>
      </c>
      <c r="D244" s="3">
        <v>243</v>
      </c>
      <c r="E244" s="1">
        <f>+AVERAGE(Precipitaciones!D244:AY244)</f>
        <v>0.15208333333333335</v>
      </c>
      <c r="F244" s="1">
        <f>+MAX(Precipitaciones!D244:AY244)</f>
        <v>2.9</v>
      </c>
      <c r="G244" s="1">
        <f>+MIN(Precipitaciones!D244:AY244)</f>
        <v>0</v>
      </c>
      <c r="H244" s="1">
        <f>+MEDIAN(Precipitaciones!D244:AY244)</f>
        <v>0</v>
      </c>
    </row>
    <row r="245" spans="1:8">
      <c r="A245" s="50">
        <v>41152</v>
      </c>
      <c r="B245" s="49">
        <v>8</v>
      </c>
      <c r="C245" s="3">
        <v>31</v>
      </c>
      <c r="D245" s="3">
        <v>244</v>
      </c>
      <c r="E245" s="1">
        <f>+AVERAGE(Precipitaciones!D245:AY245)</f>
        <v>0.21041666666666667</v>
      </c>
      <c r="F245" s="1">
        <f>+MAX(Precipitaciones!D245:AY245)</f>
        <v>7.5</v>
      </c>
      <c r="G245" s="1">
        <f>+MIN(Precipitaciones!D245:AY245)</f>
        <v>0</v>
      </c>
      <c r="H245" s="1">
        <f>+MEDIAN(Precipitaciones!D245:AY245)</f>
        <v>0</v>
      </c>
    </row>
    <row r="246" spans="1:8">
      <c r="A246" s="50">
        <v>41153</v>
      </c>
      <c r="B246" s="49">
        <v>9</v>
      </c>
      <c r="C246" s="3">
        <v>1</v>
      </c>
      <c r="D246" s="3">
        <v>245</v>
      </c>
      <c r="E246" s="1">
        <f>+AVERAGE(Precipitaciones!D246:AY246)</f>
        <v>0.35416666666666657</v>
      </c>
      <c r="F246" s="1">
        <f>+MAX(Precipitaciones!D246:AY246)</f>
        <v>5.3</v>
      </c>
      <c r="G246" s="1">
        <f>+MIN(Precipitaciones!D246:AY246)</f>
        <v>0</v>
      </c>
      <c r="H246" s="1">
        <f>+MEDIAN(Precipitaciones!D246:AY246)</f>
        <v>0</v>
      </c>
    </row>
    <row r="247" spans="1:8">
      <c r="A247" s="50">
        <v>41154</v>
      </c>
      <c r="B247" s="49">
        <v>9</v>
      </c>
      <c r="C247" s="3">
        <v>2</v>
      </c>
      <c r="D247" s="3">
        <v>246</v>
      </c>
      <c r="E247" s="1">
        <f>+AVERAGE(Precipitaciones!D247:AY247)</f>
        <v>0.25416666666666665</v>
      </c>
      <c r="F247" s="1">
        <f>+MAX(Precipitaciones!D247:AY247)</f>
        <v>5</v>
      </c>
      <c r="G247" s="1">
        <f>+MIN(Precipitaciones!D247:AY247)</f>
        <v>0</v>
      </c>
      <c r="H247" s="1">
        <f>+MEDIAN(Precipitaciones!D247:AY247)</f>
        <v>0</v>
      </c>
    </row>
    <row r="248" spans="1:8">
      <c r="A248" s="50">
        <v>41155</v>
      </c>
      <c r="B248" s="49">
        <v>9</v>
      </c>
      <c r="C248" s="3">
        <v>3</v>
      </c>
      <c r="D248" s="3">
        <v>247</v>
      </c>
      <c r="E248" s="1">
        <f>+AVERAGE(Precipitaciones!D248:AY248)</f>
        <v>0.28464608378958334</v>
      </c>
      <c r="F248" s="1">
        <f>+MAX(Precipitaciones!D248:AY248)</f>
        <v>3.8</v>
      </c>
      <c r="G248" s="1">
        <f>+MIN(Precipitaciones!D248:AY248)</f>
        <v>0</v>
      </c>
      <c r="H248" s="1">
        <f>+MEDIAN(Precipitaciones!D248:AY248)</f>
        <v>0</v>
      </c>
    </row>
    <row r="249" spans="1:8">
      <c r="A249" s="50">
        <v>41156</v>
      </c>
      <c r="B249" s="49">
        <v>9</v>
      </c>
      <c r="C249" s="3">
        <v>4</v>
      </c>
      <c r="D249" s="3">
        <v>248</v>
      </c>
      <c r="E249" s="1">
        <f>+AVERAGE(Precipitaciones!D249:AY249)</f>
        <v>0.41963987553749998</v>
      </c>
      <c r="F249" s="1">
        <f>+MAX(Precipitaciones!D249:AY249)</f>
        <v>14.5</v>
      </c>
      <c r="G249" s="1">
        <f>+MIN(Precipitaciones!D249:AY249)</f>
        <v>0</v>
      </c>
      <c r="H249" s="1">
        <f>+MEDIAN(Precipitaciones!D249:AY249)</f>
        <v>0</v>
      </c>
    </row>
    <row r="250" spans="1:8">
      <c r="A250" s="50">
        <v>41157</v>
      </c>
      <c r="B250" s="49">
        <v>9</v>
      </c>
      <c r="C250" s="3">
        <v>5</v>
      </c>
      <c r="D250" s="3">
        <v>249</v>
      </c>
      <c r="E250" s="1">
        <f>+AVERAGE(Precipitaciones!D250:AY250)</f>
        <v>0.21874999999999997</v>
      </c>
      <c r="F250" s="1">
        <f>+MAX(Precipitaciones!D250:AY250)</f>
        <v>8</v>
      </c>
      <c r="G250" s="1">
        <f>+MIN(Precipitaciones!D250:AY250)</f>
        <v>0</v>
      </c>
      <c r="H250" s="1">
        <f>+MEDIAN(Precipitaciones!D250:AY250)</f>
        <v>0</v>
      </c>
    </row>
    <row r="251" spans="1:8">
      <c r="A251" s="50">
        <v>41158</v>
      </c>
      <c r="B251" s="49">
        <v>9</v>
      </c>
      <c r="C251" s="3">
        <v>6</v>
      </c>
      <c r="D251" s="3">
        <v>250</v>
      </c>
      <c r="E251" s="1">
        <f>+AVERAGE(Precipitaciones!D251:AY251)</f>
        <v>0.18377827110208333</v>
      </c>
      <c r="F251" s="1">
        <f>+MAX(Precipitaciones!D251:AY251)</f>
        <v>5.4</v>
      </c>
      <c r="G251" s="1">
        <f>+MIN(Precipitaciones!D251:AY251)</f>
        <v>0</v>
      </c>
      <c r="H251" s="1">
        <f>+MEDIAN(Precipitaciones!D251:AY251)</f>
        <v>0</v>
      </c>
    </row>
    <row r="252" spans="1:8">
      <c r="A252" s="50">
        <v>41159</v>
      </c>
      <c r="B252" s="49">
        <v>9</v>
      </c>
      <c r="C252" s="3">
        <v>7</v>
      </c>
      <c r="D252" s="3">
        <v>251</v>
      </c>
      <c r="E252" s="1">
        <f>+AVERAGE(Precipitaciones!D252:AY252)</f>
        <v>0.26041666666666669</v>
      </c>
      <c r="F252" s="1">
        <f>+MAX(Precipitaciones!D252:AY252)</f>
        <v>4</v>
      </c>
      <c r="G252" s="1">
        <f>+MIN(Precipitaciones!D252:AY252)</f>
        <v>0</v>
      </c>
      <c r="H252" s="1">
        <f>+MEDIAN(Precipitaciones!D252:AY252)</f>
        <v>0</v>
      </c>
    </row>
    <row r="253" spans="1:8">
      <c r="A253" s="50">
        <v>41160</v>
      </c>
      <c r="B253" s="49">
        <v>9</v>
      </c>
      <c r="C253" s="3">
        <v>8</v>
      </c>
      <c r="D253" s="3">
        <v>252</v>
      </c>
      <c r="E253" s="1">
        <f>+AVERAGE(Precipitaciones!D253:AY253)</f>
        <v>0.49583333333333329</v>
      </c>
      <c r="F253" s="1">
        <f>+MAX(Precipitaciones!D253:AY253)</f>
        <v>12.7</v>
      </c>
      <c r="G253" s="1">
        <f>+MIN(Precipitaciones!D253:AY253)</f>
        <v>0</v>
      </c>
      <c r="H253" s="1">
        <f>+MEDIAN(Precipitaciones!D253:AY253)</f>
        <v>0</v>
      </c>
    </row>
    <row r="254" spans="1:8">
      <c r="A254" s="50">
        <v>41161</v>
      </c>
      <c r="B254" s="49">
        <v>9</v>
      </c>
      <c r="C254" s="3">
        <v>9</v>
      </c>
      <c r="D254" s="3">
        <v>253</v>
      </c>
      <c r="E254" s="1">
        <f>+AVERAGE(Precipitaciones!D254:AY254)</f>
        <v>0.54002827110208329</v>
      </c>
      <c r="F254" s="1">
        <f>+MAX(Precipitaciones!D254:AY254)</f>
        <v>11.4</v>
      </c>
      <c r="G254" s="1">
        <f>+MIN(Precipitaciones!D254:AY254)</f>
        <v>0</v>
      </c>
      <c r="H254" s="1">
        <f>+MEDIAN(Precipitaciones!D254:AY254)</f>
        <v>0</v>
      </c>
    </row>
    <row r="255" spans="1:8">
      <c r="A255" s="50">
        <v>41162</v>
      </c>
      <c r="B255" s="49">
        <v>9</v>
      </c>
      <c r="C255" s="3">
        <v>10</v>
      </c>
      <c r="D255" s="3">
        <v>254</v>
      </c>
      <c r="E255" s="1">
        <f>+AVERAGE(Precipitaciones!D255:AY255)</f>
        <v>0.71827705195416669</v>
      </c>
      <c r="F255" s="1">
        <f>+MAX(Precipitaciones!D255:AY255)</f>
        <v>13.5</v>
      </c>
      <c r="G255" s="1">
        <f>+MIN(Precipitaciones!D255:AY255)</f>
        <v>0</v>
      </c>
      <c r="H255" s="1">
        <f>+MEDIAN(Precipitaciones!D255:AY255)</f>
        <v>0</v>
      </c>
    </row>
    <row r="256" spans="1:8">
      <c r="A256" s="50">
        <v>41163</v>
      </c>
      <c r="B256" s="49">
        <v>9</v>
      </c>
      <c r="C256" s="3">
        <v>11</v>
      </c>
      <c r="D256" s="3">
        <v>255</v>
      </c>
      <c r="E256" s="1">
        <f>+AVERAGE(Precipitaciones!D256:AY256)</f>
        <v>0.33223275961874998</v>
      </c>
      <c r="F256" s="1">
        <f>+MAX(Precipitaciones!D256:AY256)</f>
        <v>4.5</v>
      </c>
      <c r="G256" s="1">
        <f>+MIN(Precipitaciones!D256:AY256)</f>
        <v>0</v>
      </c>
      <c r="H256" s="1">
        <f>+MEDIAN(Precipitaciones!D256:AY256)</f>
        <v>0</v>
      </c>
    </row>
    <row r="257" spans="1:8">
      <c r="A257" s="50">
        <v>41164</v>
      </c>
      <c r="B257" s="49">
        <v>9</v>
      </c>
      <c r="C257" s="3">
        <v>12</v>
      </c>
      <c r="D257" s="3">
        <v>256</v>
      </c>
      <c r="E257" s="1">
        <f>+AVERAGE(Precipitaciones!D257:AY257)</f>
        <v>0.15907961827291667</v>
      </c>
      <c r="F257" s="1">
        <f>+MAX(Precipitaciones!D257:AY257)</f>
        <v>3.3</v>
      </c>
      <c r="G257" s="1">
        <f>+MIN(Precipitaciones!D257:AY257)</f>
        <v>0</v>
      </c>
      <c r="H257" s="1">
        <f>+MEDIAN(Precipitaciones!D257:AY257)</f>
        <v>0</v>
      </c>
    </row>
    <row r="258" spans="1:8">
      <c r="A258" s="50">
        <v>41165</v>
      </c>
      <c r="B258" s="49">
        <v>9</v>
      </c>
      <c r="C258" s="3">
        <v>13</v>
      </c>
      <c r="D258" s="3">
        <v>257</v>
      </c>
      <c r="E258" s="1">
        <f>+AVERAGE(Precipitaciones!D258:AY258)</f>
        <v>0.28883481330624999</v>
      </c>
      <c r="F258" s="1">
        <f>+MAX(Precipitaciones!D258:AY258)</f>
        <v>7.5</v>
      </c>
      <c r="G258" s="1">
        <f>+MIN(Precipitaciones!D258:AY258)</f>
        <v>0</v>
      </c>
      <c r="H258" s="1">
        <f>+MEDIAN(Precipitaciones!D258:AY258)</f>
        <v>0</v>
      </c>
    </row>
    <row r="259" spans="1:8">
      <c r="A259" s="50">
        <v>41166</v>
      </c>
      <c r="B259" s="49">
        <v>9</v>
      </c>
      <c r="C259" s="3">
        <v>14</v>
      </c>
      <c r="D259" s="3">
        <v>258</v>
      </c>
      <c r="E259" s="1">
        <f>+AVERAGE(Precipitaciones!D259:AY259)</f>
        <v>0.4616611175</v>
      </c>
      <c r="F259" s="1">
        <f>+MAX(Precipitaciones!D259:AY259)</f>
        <v>8</v>
      </c>
      <c r="G259" s="1">
        <f>+MIN(Precipitaciones!D259:AY259)</f>
        <v>0</v>
      </c>
      <c r="H259" s="1">
        <f>+MEDIAN(Precipitaciones!D259:AY259)</f>
        <v>0</v>
      </c>
    </row>
    <row r="260" spans="1:8">
      <c r="A260" s="50">
        <v>41167</v>
      </c>
      <c r="B260" s="49">
        <v>9</v>
      </c>
      <c r="C260" s="3">
        <v>15</v>
      </c>
      <c r="D260" s="3">
        <v>259</v>
      </c>
      <c r="E260" s="1">
        <f>+AVERAGE(Precipitaciones!D260:AY260)</f>
        <v>0.65215599207916664</v>
      </c>
      <c r="F260" s="1">
        <f>+MAX(Precipitaciones!D260:AY260)</f>
        <v>17</v>
      </c>
      <c r="G260" s="1">
        <f>+MIN(Precipitaciones!D260:AY260)</f>
        <v>0</v>
      </c>
      <c r="H260" s="1">
        <f>+MEDIAN(Precipitaciones!D260:AY260)</f>
        <v>0</v>
      </c>
    </row>
    <row r="261" spans="1:8">
      <c r="A261" s="50">
        <v>41168</v>
      </c>
      <c r="B261" s="49">
        <v>9</v>
      </c>
      <c r="C261" s="3">
        <v>16</v>
      </c>
      <c r="D261" s="3">
        <v>260</v>
      </c>
      <c r="E261" s="1">
        <f>+AVERAGE(Precipitaciones!D261:AY261)</f>
        <v>0.65494702250000003</v>
      </c>
      <c r="F261" s="1">
        <f>+MAX(Precipitaciones!D261:AY261)</f>
        <v>11.4</v>
      </c>
      <c r="G261" s="1">
        <f>+MIN(Precipitaciones!D261:AY261)</f>
        <v>0</v>
      </c>
      <c r="H261" s="1">
        <f>+MEDIAN(Precipitaciones!D261:AY261)</f>
        <v>0</v>
      </c>
    </row>
    <row r="262" spans="1:8">
      <c r="A262" s="50">
        <v>41169</v>
      </c>
      <c r="B262" s="49">
        <v>9</v>
      </c>
      <c r="C262" s="3">
        <v>17</v>
      </c>
      <c r="D262" s="3">
        <v>261</v>
      </c>
      <c r="E262" s="1">
        <f>+AVERAGE(Precipitaciones!D262:AY262)</f>
        <v>0.10550147997291666</v>
      </c>
      <c r="F262" s="1">
        <f>+MAX(Precipitaciones!D262:AY262)</f>
        <v>2.5</v>
      </c>
      <c r="G262" s="1">
        <f>+MIN(Precipitaciones!D262:AY262)</f>
        <v>0</v>
      </c>
      <c r="H262" s="1">
        <f>+MEDIAN(Precipitaciones!D262:AY262)</f>
        <v>0</v>
      </c>
    </row>
    <row r="263" spans="1:8">
      <c r="A263" s="50">
        <v>41170</v>
      </c>
      <c r="B263" s="49">
        <v>9</v>
      </c>
      <c r="C263" s="3">
        <v>18</v>
      </c>
      <c r="D263" s="3">
        <v>262</v>
      </c>
      <c r="E263" s="1">
        <f>+AVERAGE(Precipitaciones!D263:AY263)</f>
        <v>0.14723222520416668</v>
      </c>
      <c r="F263" s="1">
        <f>+MAX(Precipitaciones!D263:AY263)</f>
        <v>2.9671468098</v>
      </c>
      <c r="G263" s="1">
        <f>+MIN(Precipitaciones!D263:AY263)</f>
        <v>0</v>
      </c>
      <c r="H263" s="1">
        <f>+MEDIAN(Precipitaciones!D263:AY263)</f>
        <v>0</v>
      </c>
    </row>
    <row r="264" spans="1:8">
      <c r="A264" s="50">
        <v>41171</v>
      </c>
      <c r="B264" s="49">
        <v>9</v>
      </c>
      <c r="C264" s="3">
        <v>19</v>
      </c>
      <c r="D264" s="3">
        <v>263</v>
      </c>
      <c r="E264" s="1">
        <f>+AVERAGE(Precipitaciones!D264:AY264)</f>
        <v>1.0215000818916669</v>
      </c>
      <c r="F264" s="1">
        <f>+MAX(Precipitaciones!D264:AY264)</f>
        <v>10.6</v>
      </c>
      <c r="G264" s="1">
        <f>+MIN(Precipitaciones!D264:AY264)</f>
        <v>0</v>
      </c>
      <c r="H264" s="1">
        <f>+MEDIAN(Precipitaciones!D264:AY264)</f>
        <v>0</v>
      </c>
    </row>
    <row r="265" spans="1:8">
      <c r="A265" s="50">
        <v>41172</v>
      </c>
      <c r="B265" s="49">
        <v>9</v>
      </c>
      <c r="C265" s="3">
        <v>20</v>
      </c>
      <c r="D265" s="3">
        <v>264</v>
      </c>
      <c r="E265" s="1">
        <f>+AVERAGE(Precipitaciones!D265:AY265)</f>
        <v>0.79019326682916657</v>
      </c>
      <c r="F265" s="1">
        <f>+MAX(Precipitaciones!D265:AY265)</f>
        <v>8.3000000000000007</v>
      </c>
      <c r="G265" s="1">
        <f>+MIN(Precipitaciones!D265:AY265)</f>
        <v>0</v>
      </c>
      <c r="H265" s="1">
        <f>+MEDIAN(Precipitaciones!D265:AY265)</f>
        <v>0</v>
      </c>
    </row>
    <row r="266" spans="1:8">
      <c r="A266" s="50">
        <v>41173</v>
      </c>
      <c r="B266" s="49">
        <v>9</v>
      </c>
      <c r="C266" s="3">
        <v>21</v>
      </c>
      <c r="D266" s="3">
        <v>265</v>
      </c>
      <c r="E266" s="1">
        <f>+AVERAGE(Precipitaciones!D266:AY266)</f>
        <v>0.46301482704583324</v>
      </c>
      <c r="F266" s="1">
        <f>+MAX(Precipitaciones!D266:AY266)</f>
        <v>8.6</v>
      </c>
      <c r="G266" s="1">
        <f>+MIN(Precipitaciones!D266:AY266)</f>
        <v>0</v>
      </c>
      <c r="H266" s="1">
        <f>+MEDIAN(Precipitaciones!D266:AY266)</f>
        <v>0</v>
      </c>
    </row>
    <row r="267" spans="1:8">
      <c r="A267" s="50">
        <v>41174</v>
      </c>
      <c r="B267" s="49">
        <v>9</v>
      </c>
      <c r="C267" s="3">
        <v>22</v>
      </c>
      <c r="D267" s="3">
        <v>266</v>
      </c>
      <c r="E267" s="1">
        <f>+AVERAGE(Precipitaciones!D267:AY267)</f>
        <v>0.69844588464375013</v>
      </c>
      <c r="F267" s="1">
        <f>+MAX(Precipitaciones!D267:AY267)</f>
        <v>10.5</v>
      </c>
      <c r="G267" s="1">
        <f>+MIN(Precipitaciones!D267:AY267)</f>
        <v>0</v>
      </c>
      <c r="H267" s="1">
        <f>+MEDIAN(Precipitaciones!D267:AY267)</f>
        <v>0</v>
      </c>
    </row>
    <row r="268" spans="1:8">
      <c r="A268" s="50">
        <v>41175</v>
      </c>
      <c r="B268" s="49">
        <v>9</v>
      </c>
      <c r="C268" s="3">
        <v>23</v>
      </c>
      <c r="D268" s="3">
        <v>267</v>
      </c>
      <c r="E268" s="1">
        <f>+AVERAGE(Precipitaciones!D268:AY268)</f>
        <v>0.9482099444770834</v>
      </c>
      <c r="F268" s="1">
        <f>+MAX(Precipitaciones!D268:AY268)</f>
        <v>11.8</v>
      </c>
      <c r="G268" s="1">
        <f>+MIN(Precipitaciones!D268:AY268)</f>
        <v>0</v>
      </c>
      <c r="H268" s="1">
        <f>+MEDIAN(Precipitaciones!D268:AY268)</f>
        <v>0</v>
      </c>
    </row>
    <row r="269" spans="1:8">
      <c r="A269" s="50">
        <v>41176</v>
      </c>
      <c r="B269" s="49">
        <v>9</v>
      </c>
      <c r="C269" s="3">
        <v>24</v>
      </c>
      <c r="D269" s="3">
        <v>268</v>
      </c>
      <c r="E269" s="1">
        <f>+AVERAGE(Precipitaciones!D269:AY269)</f>
        <v>0.60161672987500014</v>
      </c>
      <c r="F269" s="1">
        <f>+MAX(Precipitaciones!D269:AY269)</f>
        <v>9.6</v>
      </c>
      <c r="G269" s="1">
        <f>+MIN(Precipitaciones!D269:AY269)</f>
        <v>0</v>
      </c>
      <c r="H269" s="1">
        <f>+MEDIAN(Precipitaciones!D269:AY269)</f>
        <v>0</v>
      </c>
    </row>
    <row r="270" spans="1:8">
      <c r="A270" s="50">
        <v>41177</v>
      </c>
      <c r="B270" s="49">
        <v>9</v>
      </c>
      <c r="C270" s="3">
        <v>25</v>
      </c>
      <c r="D270" s="3">
        <v>269</v>
      </c>
      <c r="E270" s="1">
        <f>+AVERAGE(Precipitaciones!D270:AY270)</f>
        <v>1.2761675706916666</v>
      </c>
      <c r="F270" s="1">
        <f>+MAX(Precipitaciones!D270:AY270)</f>
        <v>18.8</v>
      </c>
      <c r="G270" s="1">
        <f>+MIN(Precipitaciones!D270:AY270)</f>
        <v>0</v>
      </c>
      <c r="H270" s="1">
        <f>+MEDIAN(Precipitaciones!D270:AY270)</f>
        <v>0</v>
      </c>
    </row>
    <row r="271" spans="1:8">
      <c r="A271" s="50">
        <v>41178</v>
      </c>
      <c r="B271" s="49">
        <v>9</v>
      </c>
      <c r="C271" s="3">
        <v>26</v>
      </c>
      <c r="D271" s="3">
        <v>270</v>
      </c>
      <c r="E271" s="1">
        <f>+AVERAGE(Precipitaciones!D271:AY271)</f>
        <v>1.0591965426958332</v>
      </c>
      <c r="F271" s="1">
        <f>+MAX(Precipitaciones!D271:AY271)</f>
        <v>11.388681590899999</v>
      </c>
      <c r="G271" s="1">
        <f>+MIN(Precipitaciones!D271:AY271)</f>
        <v>0</v>
      </c>
      <c r="H271" s="1">
        <f>+MEDIAN(Precipitaciones!D271:AY271)</f>
        <v>0</v>
      </c>
    </row>
    <row r="272" spans="1:8">
      <c r="A272" s="50">
        <v>41179</v>
      </c>
      <c r="B272" s="49">
        <v>9</v>
      </c>
      <c r="C272" s="3">
        <v>27</v>
      </c>
      <c r="D272" s="3">
        <v>271</v>
      </c>
      <c r="E272" s="1">
        <f>+AVERAGE(Precipitaciones!D272:AY272)</f>
        <v>0.98969839433541684</v>
      </c>
      <c r="F272" s="1">
        <f>+MAX(Precipitaciones!D272:AY272)</f>
        <v>10.3992956344</v>
      </c>
      <c r="G272" s="1">
        <f>+MIN(Precipitaciones!D272:AY272)</f>
        <v>0</v>
      </c>
      <c r="H272" s="1">
        <f>+MEDIAN(Precipitaciones!D272:AY272)</f>
        <v>0</v>
      </c>
    </row>
    <row r="273" spans="1:8">
      <c r="A273" s="50">
        <v>41180</v>
      </c>
      <c r="B273" s="49">
        <v>9</v>
      </c>
      <c r="C273" s="3">
        <v>28</v>
      </c>
      <c r="D273" s="3">
        <v>272</v>
      </c>
      <c r="E273" s="1">
        <f>+AVERAGE(Precipitaciones!D273:AY273)</f>
        <v>0.50470368158958323</v>
      </c>
      <c r="F273" s="1">
        <f>+MAX(Precipitaciones!D273:AY273)</f>
        <v>6.5</v>
      </c>
      <c r="G273" s="1">
        <f>+MIN(Precipitaciones!D273:AY273)</f>
        <v>0</v>
      </c>
      <c r="H273" s="1">
        <f>+MEDIAN(Precipitaciones!D273:AY273)</f>
        <v>0</v>
      </c>
    </row>
    <row r="274" spans="1:8">
      <c r="A274" s="50">
        <v>41181</v>
      </c>
      <c r="B274" s="49">
        <v>9</v>
      </c>
      <c r="C274" s="3">
        <v>29</v>
      </c>
      <c r="D274" s="3">
        <v>273</v>
      </c>
      <c r="E274" s="1">
        <f>+AVERAGE(Precipitaciones!D274:AY274)</f>
        <v>0.81631394381666655</v>
      </c>
      <c r="F274" s="1">
        <f>+MAX(Precipitaciones!D274:AY274)</f>
        <v>8.1999999999999993</v>
      </c>
      <c r="G274" s="1">
        <f>+MIN(Precipitaciones!D274:AY274)</f>
        <v>0</v>
      </c>
      <c r="H274" s="1">
        <f>+MEDIAN(Precipitaciones!D274:AY274)</f>
        <v>0</v>
      </c>
    </row>
    <row r="275" spans="1:8">
      <c r="A275" s="50">
        <v>41182</v>
      </c>
      <c r="B275" s="49">
        <v>9</v>
      </c>
      <c r="C275" s="3">
        <v>30</v>
      </c>
      <c r="D275" s="3">
        <v>274</v>
      </c>
      <c r="E275" s="1">
        <f>+AVERAGE(Precipitaciones!D275:AY275)</f>
        <v>0.32293793527083331</v>
      </c>
      <c r="F275" s="1">
        <f>+MAX(Precipitaciones!D275:AY275)</f>
        <v>5.5</v>
      </c>
      <c r="G275" s="1">
        <f>+MIN(Precipitaciones!D275:AY275)</f>
        <v>0</v>
      </c>
      <c r="H275" s="1">
        <f>+MEDIAN(Precipitaciones!D275:AY275)</f>
        <v>0</v>
      </c>
    </row>
    <row r="276" spans="1:8">
      <c r="A276" s="50">
        <v>41183</v>
      </c>
      <c r="B276" s="49">
        <v>10</v>
      </c>
      <c r="C276" s="3">
        <v>1</v>
      </c>
      <c r="D276" s="3">
        <v>275</v>
      </c>
      <c r="E276" s="1">
        <f>+AVERAGE(Precipitaciones!D276:AY276)</f>
        <v>0.9437500000000002</v>
      </c>
      <c r="F276" s="1">
        <f>+MAX(Precipitaciones!D276:AY276)</f>
        <v>17.8</v>
      </c>
      <c r="G276" s="1">
        <f>+MIN(Precipitaciones!D276:AY276)</f>
        <v>0</v>
      </c>
      <c r="H276" s="1">
        <f>+MEDIAN(Precipitaciones!D276:AY276)</f>
        <v>0</v>
      </c>
    </row>
    <row r="277" spans="1:8">
      <c r="A277" s="50">
        <v>41184</v>
      </c>
      <c r="B277" s="49">
        <v>10</v>
      </c>
      <c r="C277" s="3">
        <v>2</v>
      </c>
      <c r="D277" s="3">
        <v>276</v>
      </c>
      <c r="E277" s="1">
        <f>+AVERAGE(Precipitaciones!D277:AY277)</f>
        <v>1.0970079067624998</v>
      </c>
      <c r="F277" s="1">
        <f>+MAX(Precipitaciones!D277:AY277)</f>
        <v>13.4</v>
      </c>
      <c r="G277" s="1">
        <f>+MIN(Precipitaciones!D277:AY277)</f>
        <v>0</v>
      </c>
      <c r="H277" s="1">
        <f>+MEDIAN(Precipitaciones!D277:AY277)</f>
        <v>0</v>
      </c>
    </row>
    <row r="278" spans="1:8">
      <c r="A278" s="50">
        <v>41185</v>
      </c>
      <c r="B278" s="49">
        <v>10</v>
      </c>
      <c r="C278" s="3">
        <v>3</v>
      </c>
      <c r="D278" s="3">
        <v>277</v>
      </c>
      <c r="E278" s="1">
        <f>+AVERAGE(Precipitaciones!D278:AY278)</f>
        <v>0.69633152312500002</v>
      </c>
      <c r="F278" s="1">
        <f>+MAX(Precipitaciones!D278:AY278)</f>
        <v>9.8000000000000007</v>
      </c>
      <c r="G278" s="1">
        <f>+MIN(Precipitaciones!D278:AY278)</f>
        <v>0</v>
      </c>
      <c r="H278" s="1">
        <f>+MEDIAN(Precipitaciones!D278:AY278)</f>
        <v>0</v>
      </c>
    </row>
    <row r="279" spans="1:8">
      <c r="A279" s="50">
        <v>41186</v>
      </c>
      <c r="B279" s="49">
        <v>10</v>
      </c>
      <c r="C279" s="3">
        <v>4</v>
      </c>
      <c r="D279" s="3">
        <v>278</v>
      </c>
      <c r="E279" s="1">
        <f>+AVERAGE(Precipitaciones!D279:AY279)</f>
        <v>1.0637411492166666</v>
      </c>
      <c r="F279" s="1">
        <f>+MAX(Precipitaciones!D279:AY279)</f>
        <v>32</v>
      </c>
      <c r="G279" s="1">
        <f>+MIN(Precipitaciones!D279:AY279)</f>
        <v>0</v>
      </c>
      <c r="H279" s="1">
        <f>+MEDIAN(Precipitaciones!D279:AY279)</f>
        <v>0</v>
      </c>
    </row>
    <row r="280" spans="1:8">
      <c r="A280" s="50">
        <v>41187</v>
      </c>
      <c r="B280" s="49">
        <v>10</v>
      </c>
      <c r="C280" s="3">
        <v>5</v>
      </c>
      <c r="D280" s="3">
        <v>279</v>
      </c>
      <c r="E280" s="1">
        <f>+AVERAGE(Precipitaciones!D280:AY280)</f>
        <v>1.1468129163625003</v>
      </c>
      <c r="F280" s="1">
        <f>+MAX(Precipitaciones!D280:AY280)</f>
        <v>10.6</v>
      </c>
      <c r="G280" s="1">
        <f>+MIN(Precipitaciones!D280:AY280)</f>
        <v>0</v>
      </c>
      <c r="H280" s="1">
        <f>+MEDIAN(Precipitaciones!D280:AY280)</f>
        <v>0</v>
      </c>
    </row>
    <row r="281" spans="1:8">
      <c r="A281" s="50">
        <v>41188</v>
      </c>
      <c r="B281" s="49">
        <v>10</v>
      </c>
      <c r="C281" s="3">
        <v>6</v>
      </c>
      <c r="D281" s="3">
        <v>280</v>
      </c>
      <c r="E281" s="1">
        <f>+AVERAGE(Precipitaciones!D281:AY281)</f>
        <v>1.6199637958708333</v>
      </c>
      <c r="F281" s="1">
        <f>+MAX(Precipitaciones!D281:AY281)</f>
        <v>18</v>
      </c>
      <c r="G281" s="1">
        <f>+MIN(Precipitaciones!D281:AY281)</f>
        <v>0</v>
      </c>
      <c r="H281" s="1">
        <f>+MEDIAN(Precipitaciones!D281:AY281)</f>
        <v>0</v>
      </c>
    </row>
    <row r="282" spans="1:8">
      <c r="A282" s="50">
        <v>41189</v>
      </c>
      <c r="B282" s="49">
        <v>10</v>
      </c>
      <c r="C282" s="3">
        <v>7</v>
      </c>
      <c r="D282" s="3">
        <v>281</v>
      </c>
      <c r="E282" s="1">
        <f>+AVERAGE(Precipitaciones!D282:AY282)</f>
        <v>1.9989660018854172</v>
      </c>
      <c r="F282" s="1">
        <f>+MAX(Precipitaciones!D282:AY282)</f>
        <v>22.2</v>
      </c>
      <c r="G282" s="1">
        <f>+MIN(Precipitaciones!D282:AY282)</f>
        <v>0</v>
      </c>
      <c r="H282" s="1">
        <f>+MEDIAN(Precipitaciones!D282:AY282)</f>
        <v>0</v>
      </c>
    </row>
    <row r="283" spans="1:8">
      <c r="A283" s="50">
        <v>41190</v>
      </c>
      <c r="B283" s="49">
        <v>10</v>
      </c>
      <c r="C283" s="3">
        <v>8</v>
      </c>
      <c r="D283" s="3">
        <v>282</v>
      </c>
      <c r="E283" s="1">
        <f>+AVERAGE(Precipitaciones!D283:AY283)</f>
        <v>1.5245820184895831</v>
      </c>
      <c r="F283" s="1">
        <f>+MAX(Precipitaciones!D283:AY283)</f>
        <v>11.6</v>
      </c>
      <c r="G283" s="1">
        <f>+MIN(Precipitaciones!D283:AY283)</f>
        <v>0</v>
      </c>
      <c r="H283" s="1">
        <f>+MEDIAN(Precipitaciones!D283:AY283)</f>
        <v>0</v>
      </c>
    </row>
    <row r="284" spans="1:8">
      <c r="A284" s="50">
        <v>41191</v>
      </c>
      <c r="B284" s="49">
        <v>10</v>
      </c>
      <c r="C284" s="3">
        <v>9</v>
      </c>
      <c r="D284" s="3">
        <v>283</v>
      </c>
      <c r="E284" s="1">
        <f>+AVERAGE(Precipitaciones!D284:AY284)</f>
        <v>2.4199364563520835</v>
      </c>
      <c r="F284" s="1">
        <f>+MAX(Precipitaciones!D284:AY284)</f>
        <v>20.6</v>
      </c>
      <c r="G284" s="1">
        <f>+MIN(Precipitaciones!D284:AY284)</f>
        <v>0</v>
      </c>
      <c r="H284" s="1">
        <f>+MEDIAN(Precipitaciones!D284:AY284)</f>
        <v>0</v>
      </c>
    </row>
    <row r="285" spans="1:8">
      <c r="A285" s="50">
        <v>41192</v>
      </c>
      <c r="B285" s="49">
        <v>10</v>
      </c>
      <c r="C285" s="3">
        <v>10</v>
      </c>
      <c r="D285" s="3">
        <v>284</v>
      </c>
      <c r="E285" s="1">
        <f>+AVERAGE(Precipitaciones!D285:AY285)</f>
        <v>1.7599582487416663</v>
      </c>
      <c r="F285" s="1">
        <f>+MAX(Precipitaciones!D285:AY285)</f>
        <v>17.7</v>
      </c>
      <c r="G285" s="1">
        <f>+MIN(Precipitaciones!D285:AY285)</f>
        <v>0</v>
      </c>
      <c r="H285" s="1">
        <f>+MEDIAN(Precipitaciones!D285:AY285)</f>
        <v>0</v>
      </c>
    </row>
    <row r="286" spans="1:8">
      <c r="A286" s="50">
        <v>41193</v>
      </c>
      <c r="B286" s="49">
        <v>10</v>
      </c>
      <c r="C286" s="3">
        <v>11</v>
      </c>
      <c r="D286" s="3">
        <v>285</v>
      </c>
      <c r="E286" s="1">
        <f>+AVERAGE(Precipitaciones!D286:AY286)</f>
        <v>2.09247608769375</v>
      </c>
      <c r="F286" s="1">
        <f>+MAX(Precipitaciones!D286:AY286)</f>
        <v>60</v>
      </c>
      <c r="G286" s="1">
        <f>+MIN(Precipitaciones!D286:AY286)</f>
        <v>0</v>
      </c>
      <c r="H286" s="1">
        <f>+MEDIAN(Precipitaciones!D286:AY286)</f>
        <v>0</v>
      </c>
    </row>
    <row r="287" spans="1:8">
      <c r="A287" s="50">
        <v>41194</v>
      </c>
      <c r="B287" s="49">
        <v>10</v>
      </c>
      <c r="C287" s="3">
        <v>12</v>
      </c>
      <c r="D287" s="3">
        <v>286</v>
      </c>
      <c r="E287" s="1">
        <f>+AVERAGE(Precipitaciones!D287:AY287)</f>
        <v>1.3086858098041667</v>
      </c>
      <c r="F287" s="1">
        <f>+MAX(Precipitaciones!D287:AY287)</f>
        <v>13.7</v>
      </c>
      <c r="G287" s="1">
        <f>+MIN(Precipitaciones!D287:AY287)</f>
        <v>0</v>
      </c>
      <c r="H287" s="1">
        <f>+MEDIAN(Precipitaciones!D287:AY287)</f>
        <v>0</v>
      </c>
    </row>
    <row r="288" spans="1:8">
      <c r="A288" s="50">
        <v>41195</v>
      </c>
      <c r="B288" s="49">
        <v>10</v>
      </c>
      <c r="C288" s="3">
        <v>13</v>
      </c>
      <c r="D288" s="3">
        <v>287</v>
      </c>
      <c r="E288" s="1">
        <f>+AVERAGE(Precipitaciones!D288:AY288)</f>
        <v>1.5916547748708332</v>
      </c>
      <c r="F288" s="1">
        <f>+MAX(Precipitaciones!D288:AY288)</f>
        <v>22.9</v>
      </c>
      <c r="G288" s="1">
        <f>+MIN(Precipitaciones!D288:AY288)</f>
        <v>0</v>
      </c>
      <c r="H288" s="1">
        <f>+MEDIAN(Precipitaciones!D288:AY288)</f>
        <v>0</v>
      </c>
    </row>
    <row r="289" spans="1:8">
      <c r="A289" s="50">
        <v>41196</v>
      </c>
      <c r="B289" s="49">
        <v>10</v>
      </c>
      <c r="C289" s="3">
        <v>14</v>
      </c>
      <c r="D289" s="3">
        <v>288</v>
      </c>
      <c r="E289" s="1">
        <f>+AVERAGE(Precipitaciones!D289:AY289)</f>
        <v>2.2176544447208331</v>
      </c>
      <c r="F289" s="1">
        <f>+MAX(Precipitaciones!D289:AY289)</f>
        <v>42.7</v>
      </c>
      <c r="G289" s="1">
        <f>+MIN(Precipitaciones!D289:AY289)</f>
        <v>0</v>
      </c>
      <c r="H289" s="1">
        <f>+MEDIAN(Precipitaciones!D289:AY289)</f>
        <v>0</v>
      </c>
    </row>
    <row r="290" spans="1:8">
      <c r="A290" s="50">
        <v>41197</v>
      </c>
      <c r="B290" s="49">
        <v>10</v>
      </c>
      <c r="C290" s="3">
        <v>15</v>
      </c>
      <c r="D290" s="3">
        <v>289</v>
      </c>
      <c r="E290" s="1">
        <f>+AVERAGE(Precipitaciones!D290:AY290)</f>
        <v>0.86790978964166676</v>
      </c>
      <c r="F290" s="1">
        <f>+MAX(Precipitaciones!D290:AY290)</f>
        <v>7</v>
      </c>
      <c r="G290" s="1">
        <f>+MIN(Precipitaciones!D290:AY290)</f>
        <v>0</v>
      </c>
      <c r="H290" s="1">
        <f>+MEDIAN(Precipitaciones!D290:AY290)</f>
        <v>0</v>
      </c>
    </row>
    <row r="291" spans="1:8">
      <c r="A291" s="50">
        <v>41198</v>
      </c>
      <c r="B291" s="49">
        <v>10</v>
      </c>
      <c r="C291" s="3">
        <v>16</v>
      </c>
      <c r="D291" s="3">
        <v>290</v>
      </c>
      <c r="E291" s="1">
        <f>+AVERAGE(Precipitaciones!D291:AY291)</f>
        <v>1.607298928304167</v>
      </c>
      <c r="F291" s="1">
        <f>+MAX(Precipitaciones!D291:AY291)</f>
        <v>21.8</v>
      </c>
      <c r="G291" s="1">
        <f>+MIN(Precipitaciones!D291:AY291)</f>
        <v>0</v>
      </c>
      <c r="H291" s="1">
        <f>+MEDIAN(Precipitaciones!D291:AY291)</f>
        <v>0</v>
      </c>
    </row>
    <row r="292" spans="1:8">
      <c r="A292" s="50">
        <v>41199</v>
      </c>
      <c r="B292" s="49">
        <v>10</v>
      </c>
      <c r="C292" s="3">
        <v>17</v>
      </c>
      <c r="D292" s="3">
        <v>291</v>
      </c>
      <c r="E292" s="1">
        <f>+AVERAGE(Precipitaciones!D292:AY292)</f>
        <v>2.812944937768751</v>
      </c>
      <c r="F292" s="1">
        <f>+MAX(Precipitaciones!D292:AY292)</f>
        <v>60.3</v>
      </c>
      <c r="G292" s="1">
        <f>+MIN(Precipitaciones!D292:AY292)</f>
        <v>0</v>
      </c>
      <c r="H292" s="1">
        <f>+MEDIAN(Precipitaciones!D292:AY292)</f>
        <v>0</v>
      </c>
    </row>
    <row r="293" spans="1:8">
      <c r="A293" s="50">
        <v>41200</v>
      </c>
      <c r="B293" s="49">
        <v>10</v>
      </c>
      <c r="C293" s="3">
        <v>18</v>
      </c>
      <c r="D293" s="3">
        <v>292</v>
      </c>
      <c r="E293" s="1">
        <f>+AVERAGE(Precipitaciones!D293:AY293)</f>
        <v>1.0425940632833333</v>
      </c>
      <c r="F293" s="1">
        <f>+MAX(Precipitaciones!D293:AY293)</f>
        <v>8.1999999999999993</v>
      </c>
      <c r="G293" s="1">
        <f>+MIN(Precipitaciones!D293:AY293)</f>
        <v>0</v>
      </c>
      <c r="H293" s="1">
        <f>+MEDIAN(Precipitaciones!D293:AY293)</f>
        <v>0</v>
      </c>
    </row>
    <row r="294" spans="1:8">
      <c r="A294" s="50">
        <v>41201</v>
      </c>
      <c r="B294" s="49">
        <v>10</v>
      </c>
      <c r="C294" s="3">
        <v>19</v>
      </c>
      <c r="D294" s="3">
        <v>293</v>
      </c>
      <c r="E294" s="1">
        <f>+AVERAGE(Precipitaciones!D294:AY294)</f>
        <v>2.7332086276645833</v>
      </c>
      <c r="F294" s="1">
        <f>+MAX(Precipitaciones!D294:AY294)</f>
        <v>73</v>
      </c>
      <c r="G294" s="1">
        <f>+MIN(Precipitaciones!D294:AY294)</f>
        <v>0</v>
      </c>
      <c r="H294" s="1">
        <f>+MEDIAN(Precipitaciones!D294:AY294)</f>
        <v>0</v>
      </c>
    </row>
    <row r="295" spans="1:8">
      <c r="A295" s="50">
        <v>41202</v>
      </c>
      <c r="B295" s="49">
        <v>10</v>
      </c>
      <c r="C295" s="3">
        <v>20</v>
      </c>
      <c r="D295" s="3">
        <v>294</v>
      </c>
      <c r="E295" s="1">
        <f>+AVERAGE(Precipitaciones!D295:AY295)</f>
        <v>0.93032137211702137</v>
      </c>
      <c r="F295" s="1">
        <f>+MAX(Precipitaciones!D295:AY295)</f>
        <v>9</v>
      </c>
      <c r="G295" s="1">
        <f>+MIN(Precipitaciones!D295:AY295)</f>
        <v>0</v>
      </c>
      <c r="H295" s="1">
        <f>+MEDIAN(Precipitaciones!D295:AY295)</f>
        <v>0</v>
      </c>
    </row>
    <row r="296" spans="1:8">
      <c r="A296" s="50">
        <v>41203</v>
      </c>
      <c r="B296" s="49">
        <v>10</v>
      </c>
      <c r="C296" s="3">
        <v>21</v>
      </c>
      <c r="D296" s="3">
        <v>295</v>
      </c>
      <c r="E296" s="1">
        <f>+AVERAGE(Precipitaciones!D296:AY296)</f>
        <v>3.5767397220812498</v>
      </c>
      <c r="F296" s="1">
        <f>+MAX(Precipitaciones!D296:AY296)</f>
        <v>80.5</v>
      </c>
      <c r="G296" s="1">
        <f>+MIN(Precipitaciones!D296:AY296)</f>
        <v>0</v>
      </c>
      <c r="H296" s="1">
        <f>+MEDIAN(Precipitaciones!D296:AY296)</f>
        <v>0</v>
      </c>
    </row>
    <row r="297" spans="1:8">
      <c r="A297" s="50">
        <v>41204</v>
      </c>
      <c r="B297" s="49">
        <v>10</v>
      </c>
      <c r="C297" s="3">
        <v>22</v>
      </c>
      <c r="D297" s="3">
        <v>296</v>
      </c>
      <c r="E297" s="1">
        <f>+AVERAGE(Precipitaciones!D297:AY297)</f>
        <v>2.7355629018541667</v>
      </c>
      <c r="F297" s="1">
        <f>+MAX(Precipitaciones!D297:AY297)</f>
        <v>31.3</v>
      </c>
      <c r="G297" s="1">
        <f>+MIN(Precipitaciones!D297:AY297)</f>
        <v>0</v>
      </c>
      <c r="H297" s="1">
        <f>+MEDIAN(Precipitaciones!D297:AY297)</f>
        <v>0</v>
      </c>
    </row>
    <row r="298" spans="1:8">
      <c r="A298" s="50">
        <v>41205</v>
      </c>
      <c r="B298" s="49">
        <v>10</v>
      </c>
      <c r="C298" s="3">
        <v>23</v>
      </c>
      <c r="D298" s="3">
        <v>297</v>
      </c>
      <c r="E298" s="1">
        <f>+AVERAGE(Precipitaciones!D298:AY298)</f>
        <v>1.6295038221479163</v>
      </c>
      <c r="F298" s="1">
        <f>+MAX(Precipitaciones!D298:AY298)</f>
        <v>10.6</v>
      </c>
      <c r="G298" s="1">
        <f>+MIN(Precipitaciones!D298:AY298)</f>
        <v>0</v>
      </c>
      <c r="H298" s="1">
        <f>+MEDIAN(Precipitaciones!D298:AY298)</f>
        <v>0</v>
      </c>
    </row>
    <row r="299" spans="1:8">
      <c r="A299" s="50">
        <v>41206</v>
      </c>
      <c r="B299" s="49">
        <v>10</v>
      </c>
      <c r="C299" s="3">
        <v>24</v>
      </c>
      <c r="D299" s="3">
        <v>298</v>
      </c>
      <c r="E299" s="1">
        <f>+AVERAGE(Precipitaciones!D299:AY299)</f>
        <v>1.3681159183916669</v>
      </c>
      <c r="F299" s="1">
        <f>+MAX(Precipitaciones!D299:AY299)</f>
        <v>13.3</v>
      </c>
      <c r="G299" s="1">
        <f>+MIN(Precipitaciones!D299:AY299)</f>
        <v>0</v>
      </c>
      <c r="H299" s="1">
        <f>+MEDIAN(Precipitaciones!D299:AY299)</f>
        <v>0</v>
      </c>
    </row>
    <row r="300" spans="1:8">
      <c r="A300" s="50">
        <v>41207</v>
      </c>
      <c r="B300" s="49">
        <v>10</v>
      </c>
      <c r="C300" s="3">
        <v>25</v>
      </c>
      <c r="D300" s="3">
        <v>299</v>
      </c>
      <c r="E300" s="1">
        <f>+AVERAGE(Precipitaciones!D300:AY300)</f>
        <v>1.3867097374979167</v>
      </c>
      <c r="F300" s="1">
        <f>+MAX(Precipitaciones!D300:AY300)</f>
        <v>22.1</v>
      </c>
      <c r="G300" s="1">
        <f>+MIN(Precipitaciones!D300:AY300)</f>
        <v>0</v>
      </c>
      <c r="H300" s="1">
        <f>+MEDIAN(Precipitaciones!D300:AY300)</f>
        <v>0</v>
      </c>
    </row>
    <row r="301" spans="1:8">
      <c r="A301" s="50">
        <v>41208</v>
      </c>
      <c r="B301" s="49">
        <v>10</v>
      </c>
      <c r="C301" s="3">
        <v>26</v>
      </c>
      <c r="D301" s="3">
        <v>300</v>
      </c>
      <c r="E301" s="1">
        <f>+AVERAGE(Precipitaciones!D301:AY301)</f>
        <v>3.4939835693229164</v>
      </c>
      <c r="F301" s="1">
        <f>+MAX(Precipitaciones!D301:AY301)</f>
        <v>76</v>
      </c>
      <c r="G301" s="1">
        <f>+MIN(Precipitaciones!D301:AY301)</f>
        <v>0</v>
      </c>
      <c r="H301" s="1">
        <f>+MEDIAN(Precipitaciones!D301:AY301)</f>
        <v>0</v>
      </c>
    </row>
    <row r="302" spans="1:8">
      <c r="A302" s="50">
        <v>41209</v>
      </c>
      <c r="B302" s="49">
        <v>10</v>
      </c>
      <c r="C302" s="3">
        <v>27</v>
      </c>
      <c r="D302" s="3">
        <v>301</v>
      </c>
      <c r="E302" s="1">
        <f>+AVERAGE(Precipitaciones!D302:AY302)</f>
        <v>3.4066901083062491</v>
      </c>
      <c r="F302" s="1">
        <f>+MAX(Precipitaciones!D302:AY302)</f>
        <v>87.3</v>
      </c>
      <c r="G302" s="1">
        <f>+MIN(Precipitaciones!D302:AY302)</f>
        <v>0</v>
      </c>
      <c r="H302" s="1">
        <f>+MEDIAN(Precipitaciones!D302:AY302)</f>
        <v>0</v>
      </c>
    </row>
    <row r="303" spans="1:8">
      <c r="A303" s="50">
        <v>41210</v>
      </c>
      <c r="B303" s="49">
        <v>10</v>
      </c>
      <c r="C303" s="3">
        <v>28</v>
      </c>
      <c r="D303" s="3">
        <v>302</v>
      </c>
      <c r="E303" s="1">
        <f>+AVERAGE(Precipitaciones!D303:AY303)</f>
        <v>0.96044544743750004</v>
      </c>
      <c r="F303" s="1">
        <f>+MAX(Precipitaciones!D303:AY303)</f>
        <v>12.5968032681</v>
      </c>
      <c r="G303" s="1">
        <f>+MIN(Precipitaciones!D303:AY303)</f>
        <v>0</v>
      </c>
      <c r="H303" s="1">
        <f>+MEDIAN(Precipitaciones!D303:AY303)</f>
        <v>0</v>
      </c>
    </row>
    <row r="304" spans="1:8">
      <c r="A304" s="50">
        <v>41211</v>
      </c>
      <c r="B304" s="49">
        <v>10</v>
      </c>
      <c r="C304" s="3">
        <v>29</v>
      </c>
      <c r="D304" s="3">
        <v>303</v>
      </c>
      <c r="E304" s="1">
        <f>+AVERAGE(Precipitaciones!D304:AY304)</f>
        <v>1.7965299421750001</v>
      </c>
      <c r="F304" s="1">
        <f>+MAX(Precipitaciones!D304:AY304)</f>
        <v>25</v>
      </c>
      <c r="G304" s="1">
        <f>+MIN(Precipitaciones!D304:AY304)</f>
        <v>0</v>
      </c>
      <c r="H304" s="1">
        <f>+MEDIAN(Precipitaciones!D304:AY304)</f>
        <v>0</v>
      </c>
    </row>
    <row r="305" spans="1:8">
      <c r="A305" s="50">
        <v>41212</v>
      </c>
      <c r="B305" s="49">
        <v>10</v>
      </c>
      <c r="C305" s="3">
        <v>30</v>
      </c>
      <c r="D305" s="3">
        <v>304</v>
      </c>
      <c r="E305" s="1">
        <f>+AVERAGE(Precipitaciones!D305:AY305)</f>
        <v>2.9023409394333335</v>
      </c>
      <c r="F305" s="1">
        <f>+MAX(Precipitaciones!D305:AY305)</f>
        <v>57.3</v>
      </c>
      <c r="G305" s="1">
        <f>+MIN(Precipitaciones!D305:AY305)</f>
        <v>0</v>
      </c>
      <c r="H305" s="1">
        <f>+MEDIAN(Precipitaciones!D305:AY305)</f>
        <v>0</v>
      </c>
    </row>
    <row r="306" spans="1:8">
      <c r="A306" s="50">
        <v>41213</v>
      </c>
      <c r="B306" s="49">
        <v>10</v>
      </c>
      <c r="C306" s="3">
        <v>31</v>
      </c>
      <c r="D306" s="3">
        <v>305</v>
      </c>
      <c r="E306" s="1">
        <f>+AVERAGE(Precipitaciones!D306:AY306)</f>
        <v>1.3120647094083335</v>
      </c>
      <c r="F306" s="1">
        <f>+MAX(Precipitaciones!D306:AY306)</f>
        <v>13.5</v>
      </c>
      <c r="G306" s="1">
        <f>+MIN(Precipitaciones!D306:AY306)</f>
        <v>0</v>
      </c>
      <c r="H306" s="1">
        <f>+MEDIAN(Precipitaciones!D306:AY306)</f>
        <v>0</v>
      </c>
    </row>
    <row r="307" spans="1:8">
      <c r="A307" s="50">
        <v>41214</v>
      </c>
      <c r="B307" s="49">
        <v>11</v>
      </c>
      <c r="C307" s="3">
        <v>1</v>
      </c>
      <c r="D307" s="3">
        <v>306</v>
      </c>
      <c r="E307" s="1">
        <f>+AVERAGE(Precipitaciones!D307:AY307)</f>
        <v>1.9164068019916665</v>
      </c>
      <c r="F307" s="1">
        <f>+MAX(Precipitaciones!D307:AY307)</f>
        <v>25.6</v>
      </c>
      <c r="G307" s="1">
        <f>+MIN(Precipitaciones!D307:AY307)</f>
        <v>0</v>
      </c>
      <c r="H307" s="1">
        <f>+MEDIAN(Precipitaciones!D307:AY307)</f>
        <v>0</v>
      </c>
    </row>
    <row r="308" spans="1:8">
      <c r="A308" s="50">
        <v>41215</v>
      </c>
      <c r="B308" s="49">
        <v>11</v>
      </c>
      <c r="C308" s="3">
        <v>2</v>
      </c>
      <c r="D308" s="3">
        <v>307</v>
      </c>
      <c r="E308" s="1">
        <f>+AVERAGE(Precipitaciones!D308:AY308)</f>
        <v>1.5962564688291667</v>
      </c>
      <c r="F308" s="1">
        <f>+MAX(Precipitaciones!D308:AY308)</f>
        <v>15</v>
      </c>
      <c r="G308" s="1">
        <f>+MIN(Precipitaciones!D308:AY308)</f>
        <v>0</v>
      </c>
      <c r="H308" s="1">
        <f>+MEDIAN(Precipitaciones!D308:AY308)</f>
        <v>0</v>
      </c>
    </row>
    <row r="309" spans="1:8">
      <c r="A309" s="50">
        <v>41216</v>
      </c>
      <c r="B309" s="49">
        <v>11</v>
      </c>
      <c r="C309" s="3">
        <v>3</v>
      </c>
      <c r="D309" s="3">
        <v>308</v>
      </c>
      <c r="E309" s="1">
        <f>+AVERAGE(Precipitaciones!D309:AY309)</f>
        <v>3.0054864194479163</v>
      </c>
      <c r="F309" s="1">
        <f>+MAX(Precipitaciones!D309:AY309)</f>
        <v>81.3</v>
      </c>
      <c r="G309" s="1">
        <f>+MIN(Precipitaciones!D309:AY309)</f>
        <v>0</v>
      </c>
      <c r="H309" s="1">
        <f>+MEDIAN(Precipitaciones!D309:AY309)</f>
        <v>0</v>
      </c>
    </row>
    <row r="310" spans="1:8">
      <c r="A310" s="50">
        <v>41217</v>
      </c>
      <c r="B310" s="49">
        <v>11</v>
      </c>
      <c r="C310" s="3">
        <v>4</v>
      </c>
      <c r="D310" s="3">
        <v>309</v>
      </c>
      <c r="E310" s="1">
        <f>+AVERAGE(Precipitaciones!D310:AY310)</f>
        <v>1.8127885104958334</v>
      </c>
      <c r="F310" s="1">
        <f>+MAX(Precipitaciones!D310:AY310)</f>
        <v>20.5</v>
      </c>
      <c r="G310" s="1">
        <f>+MIN(Precipitaciones!D310:AY310)</f>
        <v>0</v>
      </c>
      <c r="H310" s="1">
        <f>+MEDIAN(Precipitaciones!D310:AY310)</f>
        <v>0</v>
      </c>
    </row>
    <row r="311" spans="1:8">
      <c r="A311" s="50">
        <v>41218</v>
      </c>
      <c r="B311" s="49">
        <v>11</v>
      </c>
      <c r="C311" s="3">
        <v>5</v>
      </c>
      <c r="D311" s="3">
        <v>310</v>
      </c>
      <c r="E311" s="1">
        <f>+AVERAGE(Precipitaciones!D311:AY311)</f>
        <v>2.5621848244354171</v>
      </c>
      <c r="F311" s="1">
        <f>+MAX(Precipitaciones!D311:AY311)</f>
        <v>20.2</v>
      </c>
      <c r="G311" s="1">
        <f>+MIN(Precipitaciones!D311:AY311)</f>
        <v>0</v>
      </c>
      <c r="H311" s="1">
        <f>+MEDIAN(Precipitaciones!D311:AY311)</f>
        <v>0</v>
      </c>
    </row>
    <row r="312" spans="1:8">
      <c r="A312" s="50">
        <v>41219</v>
      </c>
      <c r="B312" s="49">
        <v>11</v>
      </c>
      <c r="C312" s="3">
        <v>6</v>
      </c>
      <c r="D312" s="3">
        <v>311</v>
      </c>
      <c r="E312" s="1">
        <f>+AVERAGE(Precipitaciones!D312:AY312)</f>
        <v>3.2306211948729167</v>
      </c>
      <c r="F312" s="1">
        <f>+MAX(Precipitaciones!D312:AY312)</f>
        <v>40.200000000000003</v>
      </c>
      <c r="G312" s="1">
        <f>+MIN(Precipitaciones!D312:AY312)</f>
        <v>0</v>
      </c>
      <c r="H312" s="1">
        <f>+MEDIAN(Precipitaciones!D312:AY312)</f>
        <v>0</v>
      </c>
    </row>
    <row r="313" spans="1:8">
      <c r="A313" s="50">
        <v>41220</v>
      </c>
      <c r="B313" s="49">
        <v>11</v>
      </c>
      <c r="C313" s="3">
        <v>7</v>
      </c>
      <c r="D313" s="3">
        <v>312</v>
      </c>
      <c r="E313" s="1">
        <f>+AVERAGE(Precipitaciones!D313:AY313)</f>
        <v>2.6732025560208328</v>
      </c>
      <c r="F313" s="1">
        <f>+MAX(Precipitaciones!D313:AY313)</f>
        <v>21.7</v>
      </c>
      <c r="G313" s="1">
        <f>+MIN(Precipitaciones!D313:AY313)</f>
        <v>0</v>
      </c>
      <c r="H313" s="1">
        <f>+MEDIAN(Precipitaciones!D313:AY313)</f>
        <v>0</v>
      </c>
    </row>
    <row r="314" spans="1:8">
      <c r="A314" s="50">
        <v>41221</v>
      </c>
      <c r="B314" s="49">
        <v>11</v>
      </c>
      <c r="C314" s="3">
        <v>8</v>
      </c>
      <c r="D314" s="3">
        <v>313</v>
      </c>
      <c r="E314" s="1">
        <f>+AVERAGE(Precipitaciones!D314:AY314)</f>
        <v>5.4393234803083317</v>
      </c>
      <c r="F314" s="1">
        <f>+MAX(Precipitaciones!D314:AY314)</f>
        <v>120.5</v>
      </c>
      <c r="G314" s="1">
        <f>+MIN(Precipitaciones!D314:AY314)</f>
        <v>0</v>
      </c>
      <c r="H314" s="1">
        <f>+MEDIAN(Precipitaciones!D314:AY314)</f>
        <v>0</v>
      </c>
    </row>
    <row r="315" spans="1:8">
      <c r="A315" s="50">
        <v>41222</v>
      </c>
      <c r="B315" s="49">
        <v>11</v>
      </c>
      <c r="C315" s="3">
        <v>9</v>
      </c>
      <c r="D315" s="3">
        <v>314</v>
      </c>
      <c r="E315" s="1">
        <f>+AVERAGE(Precipitaciones!D315:AY315)</f>
        <v>3.0753527262062499</v>
      </c>
      <c r="F315" s="1">
        <f>+MAX(Precipitaciones!D315:AY315)</f>
        <v>92</v>
      </c>
      <c r="G315" s="1">
        <f>+MIN(Precipitaciones!D315:AY315)</f>
        <v>0</v>
      </c>
      <c r="H315" s="1">
        <f>+MEDIAN(Precipitaciones!D315:AY315)</f>
        <v>0</v>
      </c>
    </row>
    <row r="316" spans="1:8">
      <c r="A316" s="50">
        <v>41223</v>
      </c>
      <c r="B316" s="49">
        <v>11</v>
      </c>
      <c r="C316" s="3">
        <v>10</v>
      </c>
      <c r="D316" s="3">
        <v>315</v>
      </c>
      <c r="E316" s="1">
        <f>+AVERAGE(Precipitaciones!D316:AY316)</f>
        <v>3.2283858041020839</v>
      </c>
      <c r="F316" s="1">
        <f>+MAX(Precipitaciones!D316:AY316)</f>
        <v>45.9</v>
      </c>
      <c r="G316" s="1">
        <f>+MIN(Precipitaciones!D316:AY316)</f>
        <v>0</v>
      </c>
      <c r="H316" s="1">
        <f>+MEDIAN(Precipitaciones!D316:AY316)</f>
        <v>0</v>
      </c>
    </row>
    <row r="317" spans="1:8">
      <c r="A317" s="50">
        <v>41224</v>
      </c>
      <c r="B317" s="49">
        <v>11</v>
      </c>
      <c r="C317" s="3">
        <v>11</v>
      </c>
      <c r="D317" s="3">
        <v>316</v>
      </c>
      <c r="E317" s="1">
        <f>+AVERAGE(Precipitaciones!D317:AY317)</f>
        <v>1.1686872619729167</v>
      </c>
      <c r="F317" s="1">
        <f>+MAX(Precipitaciones!D317:AY317)</f>
        <v>20.5</v>
      </c>
      <c r="G317" s="1">
        <f>+MIN(Precipitaciones!D317:AY317)</f>
        <v>0</v>
      </c>
      <c r="H317" s="1">
        <f>+MEDIAN(Precipitaciones!D317:AY317)</f>
        <v>0</v>
      </c>
    </row>
    <row r="318" spans="1:8">
      <c r="A318" s="50">
        <v>41225</v>
      </c>
      <c r="B318" s="49">
        <v>11</v>
      </c>
      <c r="C318" s="3">
        <v>12</v>
      </c>
      <c r="D318" s="3">
        <v>317</v>
      </c>
      <c r="E318" s="1">
        <f>+AVERAGE(Precipitaciones!D318:AY318)</f>
        <v>1.5824771825875004</v>
      </c>
      <c r="F318" s="1">
        <f>+MAX(Precipitaciones!D318:AY318)</f>
        <v>16.610495030399999</v>
      </c>
      <c r="G318" s="1">
        <f>+MIN(Precipitaciones!D318:AY318)</f>
        <v>0</v>
      </c>
      <c r="H318" s="1">
        <f>+MEDIAN(Precipitaciones!D318:AY318)</f>
        <v>0</v>
      </c>
    </row>
    <row r="319" spans="1:8">
      <c r="A319" s="50">
        <v>41226</v>
      </c>
      <c r="B319" s="49">
        <v>11</v>
      </c>
      <c r="C319" s="3">
        <v>13</v>
      </c>
      <c r="D319" s="3">
        <v>318</v>
      </c>
      <c r="E319" s="1">
        <f>+AVERAGE(Precipitaciones!D319:AY319)</f>
        <v>2.9184488165166669</v>
      </c>
      <c r="F319" s="1">
        <f>+MAX(Precipitaciones!D319:AY319)</f>
        <v>32.9</v>
      </c>
      <c r="G319" s="1">
        <f>+MIN(Precipitaciones!D319:AY319)</f>
        <v>0</v>
      </c>
      <c r="H319" s="1">
        <f>+MEDIAN(Precipitaciones!D319:AY319)</f>
        <v>0</v>
      </c>
    </row>
    <row r="320" spans="1:8">
      <c r="A320" s="50">
        <v>41227</v>
      </c>
      <c r="B320" s="49">
        <v>11</v>
      </c>
      <c r="C320" s="3">
        <v>14</v>
      </c>
      <c r="D320" s="3">
        <v>319</v>
      </c>
      <c r="E320" s="1">
        <f>+AVERAGE(Precipitaciones!D320:AY320)</f>
        <v>1.6598268239666665</v>
      </c>
      <c r="F320" s="1">
        <f>+MAX(Precipitaciones!D320:AY320)</f>
        <v>15</v>
      </c>
      <c r="G320" s="1">
        <f>+MIN(Precipitaciones!D320:AY320)</f>
        <v>0</v>
      </c>
      <c r="H320" s="1">
        <f>+MEDIAN(Precipitaciones!D320:AY320)</f>
        <v>0</v>
      </c>
    </row>
    <row r="321" spans="1:8">
      <c r="A321" s="50">
        <v>41228</v>
      </c>
      <c r="B321" s="49">
        <v>11</v>
      </c>
      <c r="C321" s="3">
        <v>15</v>
      </c>
      <c r="D321" s="3">
        <v>320</v>
      </c>
      <c r="E321" s="1">
        <f>+AVERAGE(Precipitaciones!D321:AY321)</f>
        <v>2.7332413835499998</v>
      </c>
      <c r="F321" s="1">
        <f>+MAX(Precipitaciones!D321:AY321)</f>
        <v>53.1</v>
      </c>
      <c r="G321" s="1">
        <f>+MIN(Precipitaciones!D321:AY321)</f>
        <v>0</v>
      </c>
      <c r="H321" s="1">
        <f>+MEDIAN(Precipitaciones!D321:AY321)</f>
        <v>0</v>
      </c>
    </row>
    <row r="322" spans="1:8">
      <c r="A322" s="50">
        <v>41229</v>
      </c>
      <c r="B322" s="49">
        <v>11</v>
      </c>
      <c r="C322" s="3">
        <v>16</v>
      </c>
      <c r="D322" s="3">
        <v>321</v>
      </c>
      <c r="E322" s="1">
        <f>+AVERAGE(Precipitaciones!D322:AY322)</f>
        <v>2.7663365199958334</v>
      </c>
      <c r="F322" s="1">
        <f>+MAX(Precipitaciones!D322:AY322)</f>
        <v>31.8</v>
      </c>
      <c r="G322" s="1">
        <f>+MIN(Precipitaciones!D322:AY322)</f>
        <v>0</v>
      </c>
      <c r="H322" s="1">
        <f>+MEDIAN(Precipitaciones!D322:AY322)</f>
        <v>0</v>
      </c>
    </row>
    <row r="323" spans="1:8">
      <c r="A323" s="50">
        <v>41230</v>
      </c>
      <c r="B323" s="49">
        <v>11</v>
      </c>
      <c r="C323" s="3">
        <v>17</v>
      </c>
      <c r="D323" s="3">
        <v>322</v>
      </c>
      <c r="E323" s="1">
        <f>+AVERAGE(Precipitaciones!D323:AY323)</f>
        <v>3.1540556941708329</v>
      </c>
      <c r="F323" s="1">
        <f>+MAX(Precipitaciones!D323:AY323)</f>
        <v>35.200000000000003</v>
      </c>
      <c r="G323" s="1">
        <f>+MIN(Precipitaciones!D323:AY323)</f>
        <v>0</v>
      </c>
      <c r="H323" s="1">
        <f>+MEDIAN(Precipitaciones!D323:AY323)</f>
        <v>0</v>
      </c>
    </row>
    <row r="324" spans="1:8">
      <c r="A324" s="50">
        <v>41231</v>
      </c>
      <c r="B324" s="49">
        <v>11</v>
      </c>
      <c r="C324" s="3">
        <v>18</v>
      </c>
      <c r="D324" s="3">
        <v>323</v>
      </c>
      <c r="E324" s="1">
        <f>+AVERAGE(Precipitaciones!D324:AY324)</f>
        <v>2.7949861443791666</v>
      </c>
      <c r="F324" s="1">
        <f>+MAX(Precipitaciones!D324:AY324)</f>
        <v>55.5</v>
      </c>
      <c r="G324" s="1">
        <f>+MIN(Precipitaciones!D324:AY324)</f>
        <v>0</v>
      </c>
      <c r="H324" s="1">
        <f>+MEDIAN(Precipitaciones!D324:AY324)</f>
        <v>0.05</v>
      </c>
    </row>
    <row r="325" spans="1:8">
      <c r="A325" s="50">
        <v>41232</v>
      </c>
      <c r="B325" s="49">
        <v>11</v>
      </c>
      <c r="C325" s="3">
        <v>19</v>
      </c>
      <c r="D325" s="3">
        <v>324</v>
      </c>
      <c r="E325" s="1">
        <f>+AVERAGE(Precipitaciones!D325:AY325)</f>
        <v>1.3439634831958334</v>
      </c>
      <c r="F325" s="1">
        <f>+MAX(Precipitaciones!D325:AY325)</f>
        <v>16</v>
      </c>
      <c r="G325" s="1">
        <f>+MIN(Precipitaciones!D325:AY325)</f>
        <v>0</v>
      </c>
      <c r="H325" s="1">
        <f>+MEDIAN(Precipitaciones!D325:AY325)</f>
        <v>0</v>
      </c>
    </row>
    <row r="326" spans="1:8">
      <c r="A326" s="50">
        <v>41233</v>
      </c>
      <c r="B326" s="49">
        <v>11</v>
      </c>
      <c r="C326" s="3">
        <v>20</v>
      </c>
      <c r="D326" s="3">
        <v>325</v>
      </c>
      <c r="E326" s="1">
        <f>+AVERAGE(Precipitaciones!D326:AY326)</f>
        <v>2.750493298370833</v>
      </c>
      <c r="F326" s="1">
        <f>+MAX(Precipitaciones!D326:AY326)</f>
        <v>33.799999999999997</v>
      </c>
      <c r="G326" s="1">
        <f>+MIN(Precipitaciones!D326:AY326)</f>
        <v>0</v>
      </c>
      <c r="H326" s="1">
        <f>+MEDIAN(Precipitaciones!D326:AY326)</f>
        <v>0</v>
      </c>
    </row>
    <row r="327" spans="1:8">
      <c r="A327" s="50">
        <v>41234</v>
      </c>
      <c r="B327" s="49">
        <v>11</v>
      </c>
      <c r="C327" s="3">
        <v>21</v>
      </c>
      <c r="D327" s="3">
        <v>326</v>
      </c>
      <c r="E327" s="1">
        <f>+AVERAGE(Precipitaciones!D327:AY327)</f>
        <v>2.6267989233479163</v>
      </c>
      <c r="F327" s="1">
        <f>+MAX(Precipitaciones!D327:AY327)</f>
        <v>19</v>
      </c>
      <c r="G327" s="1">
        <f>+MIN(Precipitaciones!D327:AY327)</f>
        <v>0</v>
      </c>
      <c r="H327" s="1">
        <f>+MEDIAN(Precipitaciones!D327:AY327)</f>
        <v>0</v>
      </c>
    </row>
    <row r="328" spans="1:8">
      <c r="A328" s="50">
        <v>41235</v>
      </c>
      <c r="B328" s="49">
        <v>11</v>
      </c>
      <c r="C328" s="3">
        <v>22</v>
      </c>
      <c r="D328" s="3">
        <v>327</v>
      </c>
      <c r="E328" s="1">
        <f>+AVERAGE(Precipitaciones!D328:AY328)</f>
        <v>4.745323671904166</v>
      </c>
      <c r="F328" s="1">
        <f>+MAX(Precipitaciones!D328:AY328)</f>
        <v>80.900000000000006</v>
      </c>
      <c r="G328" s="1">
        <f>+MIN(Precipitaciones!D328:AY328)</f>
        <v>0</v>
      </c>
      <c r="H328" s="1">
        <f>+MEDIAN(Precipitaciones!D328:AY328)</f>
        <v>1.2</v>
      </c>
    </row>
    <row r="329" spans="1:8">
      <c r="A329" s="50">
        <v>41236</v>
      </c>
      <c r="B329" s="49">
        <v>11</v>
      </c>
      <c r="C329" s="3">
        <v>23</v>
      </c>
      <c r="D329" s="3">
        <v>328</v>
      </c>
      <c r="E329" s="1">
        <f>+AVERAGE(Precipitaciones!D329:AY329)</f>
        <v>2.2427548284229171</v>
      </c>
      <c r="F329" s="1">
        <f>+MAX(Precipitaciones!D329:AY329)</f>
        <v>42</v>
      </c>
      <c r="G329" s="1">
        <f>+MIN(Precipitaciones!D329:AY329)</f>
        <v>0</v>
      </c>
      <c r="H329" s="1">
        <f>+MEDIAN(Precipitaciones!D329:AY329)</f>
        <v>0</v>
      </c>
    </row>
    <row r="330" spans="1:8">
      <c r="A330" s="50">
        <v>41237</v>
      </c>
      <c r="B330" s="49">
        <v>11</v>
      </c>
      <c r="C330" s="3">
        <v>24</v>
      </c>
      <c r="D330" s="3">
        <v>329</v>
      </c>
      <c r="E330" s="1">
        <f>+AVERAGE(Precipitaciones!D330:AY330)</f>
        <v>1.9588492175645831</v>
      </c>
      <c r="F330" s="1">
        <f>+MAX(Precipitaciones!D330:AY330)</f>
        <v>15.5</v>
      </c>
      <c r="G330" s="1">
        <f>+MIN(Precipitaciones!D330:AY330)</f>
        <v>0</v>
      </c>
      <c r="H330" s="1">
        <f>+MEDIAN(Precipitaciones!D330:AY330)</f>
        <v>0.1</v>
      </c>
    </row>
    <row r="331" spans="1:8">
      <c r="A331" s="50">
        <v>41238</v>
      </c>
      <c r="B331" s="49">
        <v>11</v>
      </c>
      <c r="C331" s="3">
        <v>25</v>
      </c>
      <c r="D331" s="3">
        <v>330</v>
      </c>
      <c r="E331" s="1">
        <f>+AVERAGE(Precipitaciones!D331:AY331)</f>
        <v>3.6578816663291658</v>
      </c>
      <c r="F331" s="1">
        <f>+MAX(Precipitaciones!D331:AY331)</f>
        <v>44.5</v>
      </c>
      <c r="G331" s="1">
        <f>+MIN(Precipitaciones!D331:AY331)</f>
        <v>0</v>
      </c>
      <c r="H331" s="1">
        <f>+MEDIAN(Precipitaciones!D331:AY331)</f>
        <v>9.1753329950000004E-2</v>
      </c>
    </row>
    <row r="332" spans="1:8">
      <c r="A332" s="50">
        <v>41239</v>
      </c>
      <c r="B332" s="49">
        <v>11</v>
      </c>
      <c r="C332" s="3">
        <v>26</v>
      </c>
      <c r="D332" s="3">
        <v>331</v>
      </c>
      <c r="E332" s="1">
        <f>+AVERAGE(Precipitaciones!D332:AY332)</f>
        <v>1.9741275687937501</v>
      </c>
      <c r="F332" s="1">
        <f>+MAX(Precipitaciones!D332:AY332)</f>
        <v>17</v>
      </c>
      <c r="G332" s="1">
        <f>+MIN(Precipitaciones!D332:AY332)</f>
        <v>0</v>
      </c>
      <c r="H332" s="1">
        <f>+MEDIAN(Precipitaciones!D332:AY332)</f>
        <v>7.7171847900000007E-2</v>
      </c>
    </row>
    <row r="333" spans="1:8">
      <c r="A333" s="50">
        <v>41240</v>
      </c>
      <c r="B333" s="49">
        <v>11</v>
      </c>
      <c r="C333" s="3">
        <v>27</v>
      </c>
      <c r="D333" s="3">
        <v>332</v>
      </c>
      <c r="E333" s="1">
        <f>+AVERAGE(Precipitaciones!D333:AY333)</f>
        <v>2.3340758947895832</v>
      </c>
      <c r="F333" s="1">
        <f>+MAX(Precipitaciones!D333:AY333)</f>
        <v>20.399999999999999</v>
      </c>
      <c r="G333" s="1">
        <f>+MIN(Precipitaciones!D333:AY333)</f>
        <v>0</v>
      </c>
      <c r="H333" s="1">
        <f>+MEDIAN(Precipitaciones!D333:AY333)</f>
        <v>1.6493341000000002E-2</v>
      </c>
    </row>
    <row r="334" spans="1:8">
      <c r="A334" s="50">
        <v>41241</v>
      </c>
      <c r="B334" s="49">
        <v>11</v>
      </c>
      <c r="C334" s="3">
        <v>28</v>
      </c>
      <c r="D334" s="3">
        <v>333</v>
      </c>
      <c r="E334" s="1">
        <f>+AVERAGE(Precipitaciones!D334:AY334)</f>
        <v>1.6705405812562499</v>
      </c>
      <c r="F334" s="1">
        <f>+MAX(Precipitaciones!D334:AY334)</f>
        <v>16.2</v>
      </c>
      <c r="G334" s="1">
        <f>+MIN(Precipitaciones!D334:AY334)</f>
        <v>0</v>
      </c>
      <c r="H334" s="1">
        <f>+MEDIAN(Precipitaciones!D334:AY334)</f>
        <v>0</v>
      </c>
    </row>
    <row r="335" spans="1:8">
      <c r="A335" s="50">
        <v>41242</v>
      </c>
      <c r="B335" s="49">
        <v>11</v>
      </c>
      <c r="C335" s="3">
        <v>29</v>
      </c>
      <c r="D335" s="3">
        <v>334</v>
      </c>
      <c r="E335" s="1">
        <f>+AVERAGE(Precipitaciones!D335:AY335)</f>
        <v>2.1388318208895831</v>
      </c>
      <c r="F335" s="1">
        <f>+MAX(Precipitaciones!D335:AY335)</f>
        <v>43.2</v>
      </c>
      <c r="G335" s="1">
        <f>+MIN(Precipitaciones!D335:AY335)</f>
        <v>0</v>
      </c>
      <c r="H335" s="1">
        <f>+MEDIAN(Precipitaciones!D335:AY335)</f>
        <v>0</v>
      </c>
    </row>
    <row r="336" spans="1:8">
      <c r="A336" s="50">
        <v>41243</v>
      </c>
      <c r="B336" s="49">
        <v>11</v>
      </c>
      <c r="C336" s="3">
        <v>30</v>
      </c>
      <c r="D336" s="3">
        <v>335</v>
      </c>
      <c r="E336" s="1">
        <f>+AVERAGE(Precipitaciones!D336:AY336)</f>
        <v>3.693065299047916</v>
      </c>
      <c r="F336" s="1">
        <f>+MAX(Precipitaciones!D336:AY336)</f>
        <v>80.5</v>
      </c>
      <c r="G336" s="1">
        <f>+MIN(Precipitaciones!D336:AY336)</f>
        <v>0</v>
      </c>
      <c r="H336" s="1">
        <f>+MEDIAN(Precipitaciones!D336:AY336)</f>
        <v>0</v>
      </c>
    </row>
    <row r="337" spans="1:8">
      <c r="A337" s="50">
        <v>41244</v>
      </c>
      <c r="B337" s="49">
        <v>12</v>
      </c>
      <c r="C337" s="3">
        <v>1</v>
      </c>
      <c r="D337" s="3">
        <v>336</v>
      </c>
      <c r="E337" s="1">
        <f>+AVERAGE(Precipitaciones!D337:AY337)</f>
        <v>2.2158444340270829</v>
      </c>
      <c r="F337" s="1">
        <f>+MAX(Precipitaciones!D337:AY337)</f>
        <v>25</v>
      </c>
      <c r="G337" s="1">
        <f>+MIN(Precipitaciones!D337:AY337)</f>
        <v>0</v>
      </c>
      <c r="H337" s="1">
        <f>+MEDIAN(Precipitaciones!D337:AY337)</f>
        <v>3.1074823500000001E-2</v>
      </c>
    </row>
    <row r="338" spans="1:8">
      <c r="A338" s="50">
        <v>41245</v>
      </c>
      <c r="B338" s="49">
        <v>12</v>
      </c>
      <c r="C338" s="3">
        <v>2</v>
      </c>
      <c r="D338" s="3">
        <v>337</v>
      </c>
      <c r="E338" s="1">
        <f>+AVERAGE(Precipitaciones!D338:AY338)</f>
        <v>3.8103009422229164</v>
      </c>
      <c r="F338" s="1">
        <f>+MAX(Precipitaciones!D338:AY338)</f>
        <v>26.2</v>
      </c>
      <c r="G338" s="1">
        <f>+MIN(Precipitaciones!D338:AY338)</f>
        <v>0</v>
      </c>
      <c r="H338" s="1">
        <f>+MEDIAN(Precipitaciones!D338:AY338)</f>
        <v>0.05</v>
      </c>
    </row>
    <row r="339" spans="1:8">
      <c r="A339" s="50">
        <v>41246</v>
      </c>
      <c r="B339" s="49">
        <v>12</v>
      </c>
      <c r="C339" s="3">
        <v>3</v>
      </c>
      <c r="D339" s="3">
        <v>338</v>
      </c>
      <c r="E339" s="1">
        <f>+AVERAGE(Precipitaciones!D339:AY339)</f>
        <v>2.1555704386833336</v>
      </c>
      <c r="F339" s="1">
        <f>+MAX(Precipitaciones!D339:AY339)</f>
        <v>26.2</v>
      </c>
      <c r="G339" s="1">
        <f>+MIN(Precipitaciones!D339:AY339)</f>
        <v>0</v>
      </c>
      <c r="H339" s="1">
        <f>+MEDIAN(Precipitaciones!D339:AY339)</f>
        <v>0</v>
      </c>
    </row>
    <row r="340" spans="1:8">
      <c r="A340" s="50">
        <v>41247</v>
      </c>
      <c r="B340" s="49">
        <v>12</v>
      </c>
      <c r="C340" s="3">
        <v>4</v>
      </c>
      <c r="D340" s="3">
        <v>339</v>
      </c>
      <c r="E340" s="1">
        <f>+AVERAGE(Precipitaciones!D340:AY340)</f>
        <v>1.9230441438854162</v>
      </c>
      <c r="F340" s="1">
        <f>+MAX(Precipitaciones!D340:AY340)</f>
        <v>15.8</v>
      </c>
      <c r="G340" s="1">
        <f>+MIN(Precipitaciones!D340:AY340)</f>
        <v>0</v>
      </c>
      <c r="H340" s="1">
        <f>+MEDIAN(Precipitaciones!D340:AY340)</f>
        <v>0.2</v>
      </c>
    </row>
    <row r="341" spans="1:8">
      <c r="A341" s="50">
        <v>41248</v>
      </c>
      <c r="B341" s="49">
        <v>12</v>
      </c>
      <c r="C341" s="3">
        <v>5</v>
      </c>
      <c r="D341" s="3">
        <v>340</v>
      </c>
      <c r="E341" s="1">
        <f>+AVERAGE(Precipitaciones!D341:AY341)</f>
        <v>3.9242860958833323</v>
      </c>
      <c r="F341" s="1">
        <f>+MAX(Precipitaciones!D341:AY341)</f>
        <v>27</v>
      </c>
      <c r="G341" s="1">
        <f>+MIN(Precipitaciones!D341:AY341)</f>
        <v>0</v>
      </c>
      <c r="H341" s="1">
        <f>+MEDIAN(Precipitaciones!D341:AY341)</f>
        <v>0.32997467865000002</v>
      </c>
    </row>
    <row r="342" spans="1:8">
      <c r="A342" s="50">
        <v>41249</v>
      </c>
      <c r="B342" s="49">
        <v>12</v>
      </c>
      <c r="C342" s="3">
        <v>6</v>
      </c>
      <c r="D342" s="3">
        <v>341</v>
      </c>
      <c r="E342" s="1">
        <f>+AVERAGE(Precipitaciones!D342:AY342)</f>
        <v>2.5302642482270836</v>
      </c>
      <c r="F342" s="1">
        <f>+MAX(Precipitaciones!D342:AY342)</f>
        <v>15</v>
      </c>
      <c r="G342" s="1">
        <f>+MIN(Precipitaciones!D342:AY342)</f>
        <v>0</v>
      </c>
      <c r="H342" s="1">
        <f>+MEDIAN(Precipitaciones!D342:AY342)</f>
        <v>0.05</v>
      </c>
    </row>
    <row r="343" spans="1:8">
      <c r="A343" s="50">
        <v>41250</v>
      </c>
      <c r="B343" s="49">
        <v>12</v>
      </c>
      <c r="C343" s="3">
        <v>7</v>
      </c>
      <c r="D343" s="3">
        <v>342</v>
      </c>
      <c r="E343" s="1">
        <f>+AVERAGE(Precipitaciones!D343:AY343)</f>
        <v>3.4294730225562495</v>
      </c>
      <c r="F343" s="1">
        <f>+MAX(Precipitaciones!D343:AY343)</f>
        <v>17.7</v>
      </c>
      <c r="G343" s="1">
        <f>+MIN(Precipitaciones!D343:AY343)</f>
        <v>0</v>
      </c>
      <c r="H343" s="1">
        <f>+MEDIAN(Precipitaciones!D343:AY343)</f>
        <v>0.9</v>
      </c>
    </row>
    <row r="344" spans="1:8">
      <c r="A344" s="50">
        <v>41251</v>
      </c>
      <c r="B344" s="49">
        <v>12</v>
      </c>
      <c r="C344" s="3">
        <v>8</v>
      </c>
      <c r="D344" s="3">
        <v>343</v>
      </c>
      <c r="E344" s="1">
        <f>+AVERAGE(Precipitaciones!D344:AY344)</f>
        <v>2.5742976191999989</v>
      </c>
      <c r="F344" s="1">
        <f>+MAX(Precipitaciones!D344:AY344)</f>
        <v>20</v>
      </c>
      <c r="G344" s="1">
        <f>+MIN(Precipitaciones!D344:AY344)</f>
        <v>0</v>
      </c>
      <c r="H344" s="1">
        <f>+MEDIAN(Precipitaciones!D344:AY344)</f>
        <v>0.85</v>
      </c>
    </row>
    <row r="345" spans="1:8">
      <c r="A345" s="50">
        <v>41252</v>
      </c>
      <c r="B345" s="49">
        <v>12</v>
      </c>
      <c r="C345" s="3">
        <v>9</v>
      </c>
      <c r="D345" s="3">
        <v>344</v>
      </c>
      <c r="E345" s="1">
        <f>+AVERAGE(Precipitaciones!D345:AY345)</f>
        <v>2.4973397509062503</v>
      </c>
      <c r="F345" s="1">
        <f>+MAX(Precipitaciones!D345:AY345)</f>
        <v>14.910195831499999</v>
      </c>
      <c r="G345" s="1">
        <f>+MIN(Precipitaciones!D345:AY345)</f>
        <v>0</v>
      </c>
      <c r="H345" s="1">
        <f>+MEDIAN(Precipitaciones!D345:AY345)</f>
        <v>0.5</v>
      </c>
    </row>
    <row r="346" spans="1:8">
      <c r="A346" s="50">
        <v>41253</v>
      </c>
      <c r="B346" s="49">
        <v>12</v>
      </c>
      <c r="C346" s="3">
        <v>10</v>
      </c>
      <c r="D346" s="3">
        <v>345</v>
      </c>
      <c r="E346" s="1">
        <f>+AVERAGE(Precipitaciones!D346:AY346)</f>
        <v>2.6640753762124993</v>
      </c>
      <c r="F346" s="1">
        <f>+MAX(Precipitaciones!D346:AY346)</f>
        <v>23.9</v>
      </c>
      <c r="G346" s="1">
        <f>+MIN(Precipitaciones!D346:AY346)</f>
        <v>0</v>
      </c>
      <c r="H346" s="1">
        <f>+MEDIAN(Precipitaciones!D346:AY346)</f>
        <v>0</v>
      </c>
    </row>
    <row r="347" spans="1:8">
      <c r="A347" s="50">
        <v>41254</v>
      </c>
      <c r="B347" s="49">
        <v>12</v>
      </c>
      <c r="C347" s="3">
        <v>11</v>
      </c>
      <c r="D347" s="3">
        <v>346</v>
      </c>
      <c r="E347" s="1">
        <f>+AVERAGE(Precipitaciones!D347:AY347)</f>
        <v>2.3386016554562503</v>
      </c>
      <c r="F347" s="1">
        <f>+MAX(Precipitaciones!D347:AY347)</f>
        <v>20</v>
      </c>
      <c r="G347" s="1">
        <f>+MIN(Precipitaciones!D347:AY347)</f>
        <v>0</v>
      </c>
      <c r="H347" s="1">
        <f>+MEDIAN(Precipitaciones!D347:AY347)</f>
        <v>0.11597336400000001</v>
      </c>
    </row>
    <row r="348" spans="1:8">
      <c r="A348" s="50">
        <v>41255</v>
      </c>
      <c r="B348" s="49">
        <v>12</v>
      </c>
      <c r="C348" s="3">
        <v>12</v>
      </c>
      <c r="D348" s="3">
        <v>347</v>
      </c>
      <c r="E348" s="1">
        <f>+AVERAGE(Precipitaciones!D348:AY348)</f>
        <v>4.1607800595291664</v>
      </c>
      <c r="F348" s="1">
        <f>+MAX(Precipitaciones!D348:AY348)</f>
        <v>31.7</v>
      </c>
      <c r="G348" s="1">
        <f>+MIN(Precipitaciones!D348:AY348)</f>
        <v>0</v>
      </c>
      <c r="H348" s="1">
        <f>+MEDIAN(Precipitaciones!D348:AY348)</f>
        <v>0.4</v>
      </c>
    </row>
    <row r="349" spans="1:8">
      <c r="A349" s="50">
        <v>41256</v>
      </c>
      <c r="B349" s="49">
        <v>12</v>
      </c>
      <c r="C349" s="3">
        <v>13</v>
      </c>
      <c r="D349" s="3">
        <v>348</v>
      </c>
      <c r="E349" s="1">
        <f>+AVERAGE(Precipitaciones!D349:AY349)</f>
        <v>2.9612963735312499</v>
      </c>
      <c r="F349" s="1">
        <f>+MAX(Precipitaciones!D349:AY349)</f>
        <v>20.399999999999999</v>
      </c>
      <c r="G349" s="1">
        <f>+MIN(Precipitaciones!D349:AY349)</f>
        <v>0</v>
      </c>
      <c r="H349" s="1">
        <f>+MEDIAN(Precipitaciones!D349:AY349)</f>
        <v>0.1</v>
      </c>
    </row>
    <row r="350" spans="1:8">
      <c r="A350" s="50">
        <v>41257</v>
      </c>
      <c r="B350" s="49">
        <v>12</v>
      </c>
      <c r="C350" s="3">
        <v>14</v>
      </c>
      <c r="D350" s="3">
        <v>349</v>
      </c>
      <c r="E350" s="1">
        <f>+AVERAGE(Precipitaciones!D350:AY350)</f>
        <v>2.5819932316124996</v>
      </c>
      <c r="F350" s="1">
        <f>+MAX(Precipitaciones!D350:AY350)</f>
        <v>15.1</v>
      </c>
      <c r="G350" s="1">
        <f>+MIN(Precipitaciones!D350:AY350)</f>
        <v>0</v>
      </c>
      <c r="H350" s="1">
        <f>+MEDIAN(Precipitaciones!D350:AY350)</f>
        <v>0.16545338700000001</v>
      </c>
    </row>
    <row r="351" spans="1:8">
      <c r="A351" s="50">
        <v>41258</v>
      </c>
      <c r="B351" s="49">
        <v>12</v>
      </c>
      <c r="C351" s="3">
        <v>15</v>
      </c>
      <c r="D351" s="3">
        <v>350</v>
      </c>
      <c r="E351" s="1">
        <f>+AVERAGE(Precipitaciones!D351:AY351)</f>
        <v>4.4564006062041663</v>
      </c>
      <c r="F351" s="1">
        <f>+MAX(Precipitaciones!D351:AY351)</f>
        <v>42.7</v>
      </c>
      <c r="G351" s="1">
        <f>+MIN(Precipitaciones!D351:AY351)</f>
        <v>0</v>
      </c>
      <c r="H351" s="1">
        <f>+MEDIAN(Precipitaciones!D351:AY351)</f>
        <v>1.3250126831</v>
      </c>
    </row>
    <row r="352" spans="1:8">
      <c r="A352" s="50">
        <v>41259</v>
      </c>
      <c r="B352" s="49">
        <v>12</v>
      </c>
      <c r="C352" s="3">
        <v>16</v>
      </c>
      <c r="D352" s="3">
        <v>351</v>
      </c>
      <c r="E352" s="1">
        <f>+AVERAGE(Precipitaciones!D352:AY352)</f>
        <v>3.2711287340333328</v>
      </c>
      <c r="F352" s="1">
        <f>+MAX(Precipitaciones!D352:AY352)</f>
        <v>15</v>
      </c>
      <c r="G352" s="1">
        <f>+MIN(Precipitaciones!D352:AY352)</f>
        <v>0</v>
      </c>
      <c r="H352" s="1">
        <f>+MEDIAN(Precipitaciones!D352:AY352)</f>
        <v>1.25</v>
      </c>
    </row>
    <row r="353" spans="1:8">
      <c r="A353" s="50">
        <v>41260</v>
      </c>
      <c r="B353" s="49">
        <v>12</v>
      </c>
      <c r="C353" s="3">
        <v>17</v>
      </c>
      <c r="D353" s="3">
        <v>352</v>
      </c>
      <c r="E353" s="1">
        <f>+AVERAGE(Precipitaciones!D353:AY353)</f>
        <v>3.3958388733000007</v>
      </c>
      <c r="F353" s="1">
        <f>+MAX(Precipitaciones!D353:AY353)</f>
        <v>27.3</v>
      </c>
      <c r="G353" s="1">
        <f>+MIN(Precipitaciones!D353:AY353)</f>
        <v>0</v>
      </c>
      <c r="H353" s="1">
        <f>+MEDIAN(Precipitaciones!D353:AY353)</f>
        <v>0.23194672800000002</v>
      </c>
    </row>
    <row r="354" spans="1:8">
      <c r="A354" s="50">
        <v>41261</v>
      </c>
      <c r="B354" s="49">
        <v>12</v>
      </c>
      <c r="C354" s="3">
        <v>18</v>
      </c>
      <c r="D354" s="3">
        <v>353</v>
      </c>
      <c r="E354" s="1">
        <f>+AVERAGE(Precipitaciones!D354:AY354)</f>
        <v>2.7797961556229165</v>
      </c>
      <c r="F354" s="1">
        <f>+MAX(Precipitaciones!D354:AY354)</f>
        <v>25.3</v>
      </c>
      <c r="G354" s="1">
        <f>+MIN(Precipitaciones!D354:AY354)</f>
        <v>0</v>
      </c>
      <c r="H354" s="1">
        <f>+MEDIAN(Precipitaciones!D354:AY354)</f>
        <v>0.25</v>
      </c>
    </row>
    <row r="355" spans="1:8">
      <c r="A355" s="50">
        <v>41262</v>
      </c>
      <c r="B355" s="49">
        <v>12</v>
      </c>
      <c r="C355" s="3">
        <v>19</v>
      </c>
      <c r="D355" s="3">
        <v>354</v>
      </c>
      <c r="E355" s="1">
        <f>+AVERAGE(Precipitaciones!D355:AY355)</f>
        <v>3.3477643539583339</v>
      </c>
      <c r="F355" s="1">
        <f>+MAX(Precipitaciones!D355:AY355)</f>
        <v>25.1</v>
      </c>
      <c r="G355" s="1">
        <f>+MIN(Precipitaciones!D355:AY355)</f>
        <v>0</v>
      </c>
      <c r="H355" s="1">
        <f>+MEDIAN(Precipitaciones!D355:AY355)</f>
        <v>0.45</v>
      </c>
    </row>
    <row r="356" spans="1:8">
      <c r="A356" s="50">
        <v>41263</v>
      </c>
      <c r="B356" s="49">
        <v>12</v>
      </c>
      <c r="C356" s="3">
        <v>20</v>
      </c>
      <c r="D356" s="3">
        <v>355</v>
      </c>
      <c r="E356" s="1">
        <f>+AVERAGE(Precipitaciones!D356:AY356)</f>
        <v>2.3069559868145832</v>
      </c>
      <c r="F356" s="1">
        <f>+MAX(Precipitaciones!D356:AY356)</f>
        <v>16.2</v>
      </c>
      <c r="G356" s="1">
        <f>+MIN(Precipitaciones!D356:AY356)</f>
        <v>0</v>
      </c>
      <c r="H356" s="1">
        <f>+MEDIAN(Precipitaciones!D356:AY356)</f>
        <v>0.3</v>
      </c>
    </row>
    <row r="357" spans="1:8">
      <c r="A357" s="50">
        <v>41264</v>
      </c>
      <c r="B357" s="49">
        <v>12</v>
      </c>
      <c r="C357" s="3">
        <v>21</v>
      </c>
      <c r="D357" s="3">
        <v>356</v>
      </c>
      <c r="E357" s="1">
        <f>+AVERAGE(Precipitaciones!D357:AY357)</f>
        <v>3.5358288537270841</v>
      </c>
      <c r="F357" s="1">
        <f>+MAX(Precipitaciones!D357:AY357)</f>
        <v>45.9</v>
      </c>
      <c r="G357" s="1">
        <f>+MIN(Precipitaciones!D357:AY357)</f>
        <v>0</v>
      </c>
      <c r="H357" s="1">
        <f>+MEDIAN(Precipitaciones!D357:AY357)</f>
        <v>0.55000000000000004</v>
      </c>
    </row>
    <row r="358" spans="1:8">
      <c r="A358" s="50">
        <v>41265</v>
      </c>
      <c r="B358" s="49">
        <v>12</v>
      </c>
      <c r="C358" s="3">
        <v>22</v>
      </c>
      <c r="D358" s="3">
        <v>357</v>
      </c>
      <c r="E358" s="1">
        <f>+AVERAGE(Precipitaciones!D358:AY358)</f>
        <v>4.2847421220791659</v>
      </c>
      <c r="F358" s="1">
        <f>+MAX(Precipitaciones!D358:AY358)</f>
        <v>19.7</v>
      </c>
      <c r="G358" s="1">
        <f>+MIN(Precipitaciones!D358:AY358)</f>
        <v>0</v>
      </c>
      <c r="H358" s="1">
        <f>+MEDIAN(Precipitaciones!D358:AY358)</f>
        <v>0.29610655805000002</v>
      </c>
    </row>
    <row r="359" spans="1:8">
      <c r="A359" s="50">
        <v>41266</v>
      </c>
      <c r="B359" s="49">
        <v>12</v>
      </c>
      <c r="C359" s="3">
        <v>23</v>
      </c>
      <c r="D359" s="3">
        <v>358</v>
      </c>
      <c r="E359" s="1">
        <f>+AVERAGE(Precipitaciones!D359:AY359)</f>
        <v>5.6929153429645822</v>
      </c>
      <c r="F359" s="1">
        <f>+MAX(Precipitaciones!D359:AY359)</f>
        <v>50.3</v>
      </c>
      <c r="G359" s="1">
        <f>+MIN(Precipitaciones!D359:AY359)</f>
        <v>0</v>
      </c>
      <c r="H359" s="1">
        <f>+MEDIAN(Precipitaciones!D359:AY359)</f>
        <v>2.48856998695</v>
      </c>
    </row>
    <row r="360" spans="1:8">
      <c r="A360" s="50">
        <v>41267</v>
      </c>
      <c r="B360" s="49">
        <v>12</v>
      </c>
      <c r="C360" s="3">
        <v>24</v>
      </c>
      <c r="D360" s="3">
        <v>359</v>
      </c>
      <c r="E360" s="1">
        <f>+AVERAGE(Precipitaciones!D360:AY360)</f>
        <v>3.9031821973354153</v>
      </c>
      <c r="F360" s="1">
        <f>+MAX(Precipitaciones!D360:AY360)</f>
        <v>33.4</v>
      </c>
      <c r="G360" s="1">
        <f>+MIN(Precipitaciones!D360:AY360)</f>
        <v>0</v>
      </c>
      <c r="H360" s="1">
        <f>+MEDIAN(Precipitaciones!D360:AY360)</f>
        <v>1.2999999999999998</v>
      </c>
    </row>
    <row r="361" spans="1:8">
      <c r="A361" s="50">
        <v>41268</v>
      </c>
      <c r="B361" s="49">
        <v>12</v>
      </c>
      <c r="C361" s="3">
        <v>25</v>
      </c>
      <c r="D361" s="3">
        <v>360</v>
      </c>
      <c r="E361" s="1">
        <f>+AVERAGE(Precipitaciones!D361:AY361)</f>
        <v>3.1538476453687498</v>
      </c>
      <c r="F361" s="1">
        <f>+MAX(Precipitaciones!D361:AY361)</f>
        <v>18</v>
      </c>
      <c r="G361" s="1">
        <f>+MIN(Precipitaciones!D361:AY361)</f>
        <v>0</v>
      </c>
      <c r="H361" s="1">
        <f>+MEDIAN(Precipitaciones!D361:AY361)</f>
        <v>2.1</v>
      </c>
    </row>
    <row r="362" spans="1:8">
      <c r="A362" s="50">
        <v>41269</v>
      </c>
      <c r="B362" s="49">
        <v>12</v>
      </c>
      <c r="C362" s="3">
        <v>26</v>
      </c>
      <c r="D362" s="3">
        <v>361</v>
      </c>
      <c r="E362" s="1">
        <f>+AVERAGE(Precipitaciones!D362:AY362)</f>
        <v>3.682528535979166</v>
      </c>
      <c r="F362" s="1">
        <f>+MAX(Precipitaciones!D362:AY362)</f>
        <v>21.3263852734</v>
      </c>
      <c r="G362" s="1">
        <f>+MIN(Precipitaciones!D362:AY362)</f>
        <v>0</v>
      </c>
      <c r="H362" s="1">
        <f>+MEDIAN(Precipitaciones!D362:AY362)</f>
        <v>1</v>
      </c>
    </row>
    <row r="363" spans="1:8">
      <c r="A363" s="50">
        <v>41270</v>
      </c>
      <c r="B363" s="49">
        <v>12</v>
      </c>
      <c r="C363" s="3">
        <v>27</v>
      </c>
      <c r="D363" s="3">
        <v>362</v>
      </c>
      <c r="E363" s="1">
        <f>+AVERAGE(Precipitaciones!D363:AY363)</f>
        <v>3.2904000337145836</v>
      </c>
      <c r="F363" s="1">
        <f>+MAX(Precipitaciones!D363:AY363)</f>
        <v>35.1</v>
      </c>
      <c r="G363" s="1">
        <f>+MIN(Precipitaciones!D363:AY363)</f>
        <v>0</v>
      </c>
      <c r="H363" s="1">
        <f>+MEDIAN(Precipitaciones!D363:AY363)</f>
        <v>0.8350475289999999</v>
      </c>
    </row>
    <row r="364" spans="1:8">
      <c r="A364" s="50">
        <v>41271</v>
      </c>
      <c r="B364" s="49">
        <v>12</v>
      </c>
      <c r="C364" s="3">
        <v>28</v>
      </c>
      <c r="D364" s="3">
        <v>363</v>
      </c>
      <c r="E364" s="1">
        <f>+AVERAGE(Precipitaciones!D364:AY364)</f>
        <v>5.6465370779291675</v>
      </c>
      <c r="F364" s="1">
        <f>+MAX(Precipitaciones!D364:AY364)</f>
        <v>35.5</v>
      </c>
      <c r="G364" s="1">
        <f>+MIN(Precipitaciones!D364:AY364)</f>
        <v>0</v>
      </c>
      <c r="H364" s="1">
        <f>+MEDIAN(Precipitaciones!D364:AY364)</f>
        <v>3.5</v>
      </c>
    </row>
    <row r="365" spans="1:8">
      <c r="A365" s="50">
        <v>41272</v>
      </c>
      <c r="B365" s="49">
        <v>12</v>
      </c>
      <c r="C365" s="3">
        <v>29</v>
      </c>
      <c r="D365" s="3">
        <v>364</v>
      </c>
      <c r="E365" s="1">
        <f>+AVERAGE(Precipitaciones!D365:AY365)</f>
        <v>4.0195204757645824</v>
      </c>
      <c r="F365" s="1">
        <f>+MAX(Precipitaciones!D365:AY365)</f>
        <v>22.2</v>
      </c>
      <c r="G365" s="1">
        <f>+MIN(Precipitaciones!D365:AY365)</f>
        <v>0</v>
      </c>
      <c r="H365" s="1">
        <f>+MEDIAN(Precipitaciones!D365:AY365)</f>
        <v>1.5499999999999998</v>
      </c>
    </row>
    <row r="366" spans="1:8">
      <c r="A366" s="50">
        <v>41273</v>
      </c>
      <c r="B366" s="49">
        <v>12</v>
      </c>
      <c r="C366" s="3">
        <v>30</v>
      </c>
      <c r="D366" s="3">
        <v>365</v>
      </c>
      <c r="E366" s="1">
        <f>+AVERAGE(Precipitaciones!D366:AY366)</f>
        <v>3.7544121700458337</v>
      </c>
      <c r="F366" s="1">
        <f>+MAX(Precipitaciones!D366:AY366)</f>
        <v>15.4</v>
      </c>
      <c r="G366" s="1">
        <f>+MIN(Precipitaciones!D366:AY366)</f>
        <v>0</v>
      </c>
      <c r="H366" s="1">
        <f>+MEDIAN(Precipitaciones!D366:AY366)</f>
        <v>3.0999999999999996</v>
      </c>
    </row>
    <row r="367" spans="1:8">
      <c r="A367" s="50">
        <v>41274</v>
      </c>
      <c r="B367" s="49">
        <v>12</v>
      </c>
      <c r="C367" s="3">
        <v>31</v>
      </c>
      <c r="D367" s="3">
        <v>366</v>
      </c>
      <c r="E367" s="1">
        <f>+AVERAGE(Precipitaciones!D367:AY367)</f>
        <v>5.1037363949604169</v>
      </c>
      <c r="F367" s="1">
        <f>+MAX(Precipitaciones!D367:AY367)</f>
        <v>19.399999999999999</v>
      </c>
      <c r="G367" s="1">
        <f>+MIN(Precipitaciones!D367:AY367)</f>
        <v>0</v>
      </c>
      <c r="H367" s="1">
        <f>+MEDIAN(Precipitaciones!D367:AY367)</f>
        <v>2.65</v>
      </c>
    </row>
    <row r="368" spans="1:8">
      <c r="A368" s="22"/>
    </row>
    <row r="369" spans="1:1">
      <c r="A369" s="22"/>
    </row>
    <row r="370" spans="1:1">
      <c r="A370" s="22"/>
    </row>
    <row r="371" spans="1:1">
      <c r="A371" s="22"/>
    </row>
    <row r="372" spans="1:1">
      <c r="A372" s="22"/>
    </row>
    <row r="373" spans="1:1">
      <c r="A373" s="22"/>
    </row>
    <row r="374" spans="1:1">
      <c r="A374" s="22"/>
    </row>
    <row r="375" spans="1:1">
      <c r="A375" s="22"/>
    </row>
    <row r="376" spans="1:1">
      <c r="A376" s="22"/>
    </row>
    <row r="377" spans="1:1">
      <c r="A377" s="22"/>
    </row>
    <row r="378" spans="1:1">
      <c r="A378" s="22"/>
    </row>
    <row r="379" spans="1:1">
      <c r="A379" s="22"/>
    </row>
    <row r="380" spans="1:1">
      <c r="A380" s="22"/>
    </row>
    <row r="381" spans="1:1">
      <c r="A381" s="22"/>
    </row>
    <row r="382" spans="1:1">
      <c r="A382" s="22"/>
    </row>
    <row r="383" spans="1:1">
      <c r="A383" s="22"/>
    </row>
    <row r="384" spans="1:1">
      <c r="A384" s="22"/>
    </row>
    <row r="385" spans="1:1">
      <c r="A385" s="22"/>
    </row>
    <row r="386" spans="1:1">
      <c r="A386" s="22"/>
    </row>
    <row r="387" spans="1:1">
      <c r="A387" s="22"/>
    </row>
    <row r="388" spans="1:1">
      <c r="A388" s="22"/>
    </row>
    <row r="389" spans="1:1">
      <c r="A389" s="22"/>
    </row>
    <row r="390" spans="1:1">
      <c r="A390" s="22"/>
    </row>
    <row r="391" spans="1:1">
      <c r="A391" s="22"/>
    </row>
    <row r="392" spans="1:1">
      <c r="A392" s="22"/>
    </row>
    <row r="393" spans="1:1">
      <c r="A393" s="22"/>
    </row>
    <row r="394" spans="1:1">
      <c r="A394" s="22"/>
    </row>
    <row r="395" spans="1:1">
      <c r="A395" s="22"/>
    </row>
    <row r="396" spans="1:1">
      <c r="A396" s="22"/>
    </row>
    <row r="397" spans="1:1">
      <c r="A397" s="22"/>
    </row>
    <row r="398" spans="1:1">
      <c r="A398" s="22"/>
    </row>
    <row r="399" spans="1:1">
      <c r="A399" s="22"/>
    </row>
    <row r="400" spans="1:1">
      <c r="A400" s="22"/>
    </row>
    <row r="401" spans="1:1">
      <c r="A401" s="22"/>
    </row>
    <row r="402" spans="1:1">
      <c r="A402" s="22"/>
    </row>
    <row r="403" spans="1:1">
      <c r="A403" s="22"/>
    </row>
    <row r="404" spans="1:1">
      <c r="A404" s="22"/>
    </row>
    <row r="405" spans="1:1">
      <c r="A405" s="22"/>
    </row>
    <row r="406" spans="1:1">
      <c r="A406" s="22"/>
    </row>
    <row r="407" spans="1:1">
      <c r="A407" s="22"/>
    </row>
    <row r="408" spans="1:1">
      <c r="A408" s="22"/>
    </row>
    <row r="409" spans="1:1">
      <c r="A409" s="22"/>
    </row>
    <row r="410" spans="1:1">
      <c r="A410" s="22"/>
    </row>
    <row r="411" spans="1:1">
      <c r="A411" s="22"/>
    </row>
    <row r="412" spans="1:1">
      <c r="A412" s="22"/>
    </row>
    <row r="413" spans="1:1">
      <c r="A413" s="22"/>
    </row>
    <row r="414" spans="1:1">
      <c r="A414" s="22"/>
    </row>
    <row r="415" spans="1:1">
      <c r="A415" s="22"/>
    </row>
    <row r="416" spans="1:1">
      <c r="A416" s="22"/>
    </row>
    <row r="417" spans="1:1">
      <c r="A417" s="22"/>
    </row>
    <row r="418" spans="1:1">
      <c r="A418" s="22"/>
    </row>
    <row r="419" spans="1:1">
      <c r="A419" s="22"/>
    </row>
    <row r="420" spans="1:1">
      <c r="A420" s="22"/>
    </row>
    <row r="421" spans="1:1">
      <c r="A421" s="22"/>
    </row>
    <row r="422" spans="1:1">
      <c r="A422" s="22"/>
    </row>
    <row r="423" spans="1:1">
      <c r="A423" s="22"/>
    </row>
    <row r="424" spans="1:1">
      <c r="A424" s="22"/>
    </row>
    <row r="425" spans="1:1">
      <c r="A425" s="22"/>
    </row>
    <row r="426" spans="1:1">
      <c r="A426" s="22"/>
    </row>
    <row r="427" spans="1:1">
      <c r="A427" s="22"/>
    </row>
    <row r="428" spans="1:1">
      <c r="A428" s="22"/>
    </row>
    <row r="429" spans="1:1">
      <c r="A429" s="22"/>
    </row>
    <row r="430" spans="1:1">
      <c r="A430" s="22"/>
    </row>
    <row r="431" spans="1:1">
      <c r="A431" s="22"/>
    </row>
    <row r="432" spans="1:1">
      <c r="A432" s="22"/>
    </row>
    <row r="433" spans="1:1">
      <c r="A433" s="22"/>
    </row>
    <row r="434" spans="1:1">
      <c r="A434" s="22"/>
    </row>
    <row r="435" spans="1:1">
      <c r="A435" s="22"/>
    </row>
    <row r="436" spans="1:1">
      <c r="A436" s="22"/>
    </row>
    <row r="437" spans="1:1">
      <c r="A437" s="22"/>
    </row>
    <row r="438" spans="1:1">
      <c r="A438" s="22"/>
    </row>
    <row r="439" spans="1:1">
      <c r="A439" s="22"/>
    </row>
    <row r="440" spans="1:1">
      <c r="A440" s="22"/>
    </row>
    <row r="441" spans="1:1">
      <c r="A441" s="22"/>
    </row>
    <row r="442" spans="1:1">
      <c r="A442" s="22"/>
    </row>
    <row r="443" spans="1:1">
      <c r="A443" s="22"/>
    </row>
    <row r="444" spans="1:1">
      <c r="A444" s="22"/>
    </row>
    <row r="445" spans="1:1">
      <c r="A445" s="22"/>
    </row>
    <row r="446" spans="1:1">
      <c r="A446" s="22"/>
    </row>
    <row r="447" spans="1:1">
      <c r="A447" s="22"/>
    </row>
    <row r="448" spans="1:1">
      <c r="A448" s="22"/>
    </row>
    <row r="449" spans="1:1">
      <c r="A449" s="22"/>
    </row>
    <row r="450" spans="1:1">
      <c r="A450" s="22"/>
    </row>
    <row r="451" spans="1:1">
      <c r="A451" s="22"/>
    </row>
    <row r="452" spans="1:1">
      <c r="A452" s="22"/>
    </row>
    <row r="453" spans="1:1">
      <c r="A453" s="22"/>
    </row>
    <row r="454" spans="1:1">
      <c r="A454" s="22"/>
    </row>
    <row r="455" spans="1:1">
      <c r="A455" s="22"/>
    </row>
    <row r="456" spans="1:1">
      <c r="A456" s="22"/>
    </row>
    <row r="457" spans="1:1">
      <c r="A457" s="22"/>
    </row>
    <row r="458" spans="1:1">
      <c r="A458" s="22"/>
    </row>
    <row r="459" spans="1:1">
      <c r="A459" s="22"/>
    </row>
    <row r="460" spans="1:1">
      <c r="A460" s="22"/>
    </row>
    <row r="461" spans="1:1">
      <c r="A461" s="22"/>
    </row>
    <row r="462" spans="1:1">
      <c r="A462" s="22"/>
    </row>
    <row r="463" spans="1:1">
      <c r="A463" s="22"/>
    </row>
    <row r="464" spans="1:1">
      <c r="A464" s="22"/>
    </row>
    <row r="465" spans="1:1">
      <c r="A465" s="22"/>
    </row>
    <row r="466" spans="1:1">
      <c r="A466" s="22"/>
    </row>
    <row r="467" spans="1:1">
      <c r="A467" s="22"/>
    </row>
    <row r="468" spans="1:1">
      <c r="A468" s="22"/>
    </row>
    <row r="469" spans="1:1">
      <c r="A469" s="22"/>
    </row>
    <row r="470" spans="1:1">
      <c r="A470" s="22"/>
    </row>
    <row r="471" spans="1:1">
      <c r="A471" s="22"/>
    </row>
    <row r="472" spans="1:1">
      <c r="A472" s="22"/>
    </row>
    <row r="473" spans="1:1">
      <c r="A473" s="22"/>
    </row>
    <row r="474" spans="1:1">
      <c r="A474" s="22"/>
    </row>
    <row r="475" spans="1:1">
      <c r="A475" s="22"/>
    </row>
    <row r="476" spans="1:1">
      <c r="A476" s="22"/>
    </row>
    <row r="477" spans="1:1">
      <c r="A477" s="22"/>
    </row>
    <row r="478" spans="1:1">
      <c r="A478" s="22"/>
    </row>
    <row r="479" spans="1:1">
      <c r="A479" s="22"/>
    </row>
    <row r="480" spans="1:1">
      <c r="A480" s="22"/>
    </row>
    <row r="481" spans="1:1">
      <c r="A481" s="22"/>
    </row>
    <row r="482" spans="1:1">
      <c r="A482" s="22"/>
    </row>
    <row r="483" spans="1:1">
      <c r="A483" s="22"/>
    </row>
    <row r="484" spans="1:1">
      <c r="A484" s="22"/>
    </row>
    <row r="485" spans="1:1">
      <c r="A485" s="22"/>
    </row>
    <row r="486" spans="1:1">
      <c r="A486" s="22"/>
    </row>
    <row r="487" spans="1:1">
      <c r="A487" s="22"/>
    </row>
    <row r="488" spans="1:1">
      <c r="A488" s="22"/>
    </row>
    <row r="489" spans="1:1">
      <c r="A489" s="22"/>
    </row>
    <row r="490" spans="1:1">
      <c r="A490" s="22"/>
    </row>
    <row r="491" spans="1:1">
      <c r="A491" s="22"/>
    </row>
    <row r="492" spans="1:1">
      <c r="A492" s="22"/>
    </row>
    <row r="493" spans="1:1">
      <c r="A493" s="22"/>
    </row>
    <row r="494" spans="1:1">
      <c r="A494" s="22"/>
    </row>
    <row r="495" spans="1:1">
      <c r="A495" s="22"/>
    </row>
    <row r="496" spans="1:1">
      <c r="A496" s="22"/>
    </row>
    <row r="497" spans="1:1">
      <c r="A497" s="22"/>
    </row>
    <row r="498" spans="1:1">
      <c r="A498" s="22"/>
    </row>
    <row r="499" spans="1:1">
      <c r="A499" s="22"/>
    </row>
    <row r="500" spans="1:1">
      <c r="A500" s="22"/>
    </row>
    <row r="501" spans="1:1">
      <c r="A501" s="22"/>
    </row>
    <row r="502" spans="1:1">
      <c r="A502" s="22"/>
    </row>
    <row r="503" spans="1:1">
      <c r="A503" s="22"/>
    </row>
    <row r="504" spans="1:1">
      <c r="A504" s="22"/>
    </row>
    <row r="505" spans="1:1">
      <c r="A505" s="22"/>
    </row>
    <row r="506" spans="1:1">
      <c r="A506" s="22"/>
    </row>
    <row r="507" spans="1:1">
      <c r="A507" s="22"/>
    </row>
    <row r="508" spans="1:1">
      <c r="A508" s="22"/>
    </row>
    <row r="509" spans="1:1">
      <c r="A509" s="22"/>
    </row>
    <row r="510" spans="1:1">
      <c r="A510" s="22"/>
    </row>
    <row r="511" spans="1:1">
      <c r="A511" s="22"/>
    </row>
    <row r="512" spans="1:1">
      <c r="A512" s="22"/>
    </row>
    <row r="513" spans="1:1">
      <c r="A513" s="22"/>
    </row>
    <row r="514" spans="1:1">
      <c r="A514" s="22"/>
    </row>
    <row r="515" spans="1:1">
      <c r="A515" s="22"/>
    </row>
    <row r="516" spans="1:1">
      <c r="A516" s="22"/>
    </row>
    <row r="517" spans="1:1">
      <c r="A517" s="22"/>
    </row>
    <row r="518" spans="1:1">
      <c r="A518" s="22"/>
    </row>
    <row r="519" spans="1:1">
      <c r="A519" s="22"/>
    </row>
    <row r="520" spans="1:1">
      <c r="A520" s="22"/>
    </row>
    <row r="521" spans="1:1">
      <c r="A521" s="22"/>
    </row>
    <row r="522" spans="1:1">
      <c r="A522" s="22"/>
    </row>
    <row r="523" spans="1:1">
      <c r="A523" s="22"/>
    </row>
    <row r="524" spans="1:1">
      <c r="A524" s="22"/>
    </row>
    <row r="525" spans="1:1">
      <c r="A525" s="22"/>
    </row>
    <row r="526" spans="1:1">
      <c r="A526" s="22"/>
    </row>
    <row r="527" spans="1:1">
      <c r="A527" s="22"/>
    </row>
    <row r="528" spans="1:1">
      <c r="A528" s="22"/>
    </row>
    <row r="529" spans="1:1">
      <c r="A529" s="22"/>
    </row>
    <row r="530" spans="1:1">
      <c r="A530" s="22"/>
    </row>
    <row r="531" spans="1:1">
      <c r="A531" s="22"/>
    </row>
    <row r="532" spans="1:1">
      <c r="A532" s="22"/>
    </row>
    <row r="533" spans="1:1">
      <c r="A533" s="22"/>
    </row>
    <row r="534" spans="1:1">
      <c r="A534" s="22"/>
    </row>
    <row r="535" spans="1:1">
      <c r="A535" s="22"/>
    </row>
    <row r="536" spans="1:1">
      <c r="A536" s="22"/>
    </row>
    <row r="537" spans="1:1">
      <c r="A537" s="22"/>
    </row>
    <row r="538" spans="1:1">
      <c r="A538" s="22"/>
    </row>
    <row r="539" spans="1:1">
      <c r="A539" s="22"/>
    </row>
    <row r="540" spans="1:1">
      <c r="A540" s="22"/>
    </row>
    <row r="541" spans="1:1">
      <c r="A541" s="22"/>
    </row>
    <row r="542" spans="1:1">
      <c r="A542" s="22"/>
    </row>
    <row r="543" spans="1:1">
      <c r="A543" s="22"/>
    </row>
    <row r="544" spans="1:1">
      <c r="A544" s="22"/>
    </row>
    <row r="545" spans="1:1">
      <c r="A545" s="22"/>
    </row>
    <row r="546" spans="1:1">
      <c r="A546" s="22"/>
    </row>
    <row r="547" spans="1:1">
      <c r="A547" s="22"/>
    </row>
    <row r="548" spans="1:1">
      <c r="A548" s="22"/>
    </row>
    <row r="549" spans="1:1">
      <c r="A549" s="22"/>
    </row>
    <row r="550" spans="1:1">
      <c r="A550" s="22"/>
    </row>
    <row r="551" spans="1:1">
      <c r="A551" s="22"/>
    </row>
    <row r="552" spans="1:1">
      <c r="A552" s="22"/>
    </row>
    <row r="553" spans="1:1">
      <c r="A553" s="22"/>
    </row>
    <row r="554" spans="1:1">
      <c r="A554" s="22"/>
    </row>
    <row r="555" spans="1:1">
      <c r="A555" s="22"/>
    </row>
    <row r="556" spans="1:1">
      <c r="A556" s="22"/>
    </row>
    <row r="557" spans="1:1">
      <c r="A557" s="22"/>
    </row>
    <row r="558" spans="1:1">
      <c r="A558" s="22"/>
    </row>
    <row r="559" spans="1:1">
      <c r="A559" s="22"/>
    </row>
    <row r="560" spans="1:1">
      <c r="A560" s="22"/>
    </row>
    <row r="561" spans="1:1">
      <c r="A561" s="22"/>
    </row>
    <row r="562" spans="1:1">
      <c r="A562" s="22"/>
    </row>
    <row r="563" spans="1:1">
      <c r="A563" s="22"/>
    </row>
    <row r="564" spans="1:1">
      <c r="A564" s="22"/>
    </row>
    <row r="565" spans="1:1">
      <c r="A565" s="22"/>
    </row>
    <row r="566" spans="1:1">
      <c r="A566" s="22"/>
    </row>
    <row r="567" spans="1:1">
      <c r="A567" s="22"/>
    </row>
    <row r="568" spans="1:1">
      <c r="A568" s="22"/>
    </row>
    <row r="569" spans="1:1">
      <c r="A569" s="22"/>
    </row>
    <row r="570" spans="1:1">
      <c r="A570" s="22"/>
    </row>
    <row r="571" spans="1:1">
      <c r="A571" s="22"/>
    </row>
    <row r="572" spans="1:1">
      <c r="A572" s="22"/>
    </row>
    <row r="573" spans="1:1">
      <c r="A573" s="22"/>
    </row>
    <row r="574" spans="1:1">
      <c r="A574" s="22"/>
    </row>
    <row r="575" spans="1:1">
      <c r="A575" s="22"/>
    </row>
    <row r="576" spans="1:1">
      <c r="A576" s="22"/>
    </row>
    <row r="577" spans="1:1">
      <c r="A577" s="22"/>
    </row>
    <row r="578" spans="1:1">
      <c r="A578" s="22"/>
    </row>
    <row r="579" spans="1:1">
      <c r="A579" s="22"/>
    </row>
    <row r="580" spans="1:1">
      <c r="A580" s="22"/>
    </row>
    <row r="581" spans="1:1">
      <c r="A581" s="22"/>
    </row>
    <row r="582" spans="1:1">
      <c r="A582" s="22"/>
    </row>
    <row r="583" spans="1:1">
      <c r="A583" s="22"/>
    </row>
    <row r="584" spans="1:1">
      <c r="A584" s="22"/>
    </row>
    <row r="585" spans="1:1">
      <c r="A585" s="22"/>
    </row>
    <row r="586" spans="1:1">
      <c r="A586" s="22"/>
    </row>
    <row r="587" spans="1:1">
      <c r="A587" s="22"/>
    </row>
    <row r="588" spans="1:1">
      <c r="A588" s="22"/>
    </row>
    <row r="589" spans="1:1">
      <c r="A589" s="22"/>
    </row>
    <row r="590" spans="1:1">
      <c r="A590" s="22"/>
    </row>
    <row r="591" spans="1:1">
      <c r="A591" s="22"/>
    </row>
    <row r="592" spans="1:1">
      <c r="A592" s="22"/>
    </row>
    <row r="593" spans="1:1">
      <c r="A593" s="22"/>
    </row>
    <row r="594" spans="1:1">
      <c r="A594" s="22"/>
    </row>
    <row r="595" spans="1:1">
      <c r="A595" s="22"/>
    </row>
    <row r="596" spans="1:1">
      <c r="A596" s="22"/>
    </row>
    <row r="597" spans="1:1">
      <c r="A597" s="22"/>
    </row>
    <row r="598" spans="1:1">
      <c r="A598" s="22"/>
    </row>
    <row r="599" spans="1:1">
      <c r="A599" s="22"/>
    </row>
    <row r="600" spans="1:1">
      <c r="A600" s="22"/>
    </row>
    <row r="601" spans="1:1">
      <c r="A601" s="22"/>
    </row>
    <row r="602" spans="1:1">
      <c r="A602" s="22"/>
    </row>
    <row r="603" spans="1:1">
      <c r="A603" s="22"/>
    </row>
    <row r="604" spans="1:1">
      <c r="A604" s="22"/>
    </row>
    <row r="605" spans="1:1">
      <c r="A605" s="22"/>
    </row>
    <row r="606" spans="1:1">
      <c r="A606" s="22"/>
    </row>
    <row r="607" spans="1:1">
      <c r="A607" s="22"/>
    </row>
    <row r="608" spans="1:1">
      <c r="A608" s="22"/>
    </row>
    <row r="609" spans="1:1">
      <c r="A609" s="22"/>
    </row>
    <row r="610" spans="1:1">
      <c r="A610" s="22"/>
    </row>
    <row r="611" spans="1:1">
      <c r="A611" s="22"/>
    </row>
    <row r="612" spans="1:1">
      <c r="A612" s="22"/>
    </row>
    <row r="613" spans="1:1">
      <c r="A613" s="22"/>
    </row>
    <row r="614" spans="1:1">
      <c r="A614" s="22"/>
    </row>
    <row r="615" spans="1:1">
      <c r="A615" s="22"/>
    </row>
    <row r="616" spans="1:1">
      <c r="A616" s="22"/>
    </row>
    <row r="617" spans="1:1">
      <c r="A617" s="22"/>
    </row>
    <row r="618" spans="1:1">
      <c r="A618" s="22"/>
    </row>
    <row r="619" spans="1:1">
      <c r="A619" s="22"/>
    </row>
    <row r="620" spans="1:1">
      <c r="A620" s="22"/>
    </row>
    <row r="621" spans="1:1">
      <c r="A621" s="22"/>
    </row>
    <row r="622" spans="1:1">
      <c r="A622" s="22"/>
    </row>
    <row r="623" spans="1:1">
      <c r="A623" s="22"/>
    </row>
    <row r="624" spans="1:1">
      <c r="A624" s="22"/>
    </row>
    <row r="625" spans="1:1">
      <c r="A625" s="22"/>
    </row>
    <row r="626" spans="1:1">
      <c r="A626" s="22"/>
    </row>
    <row r="627" spans="1:1">
      <c r="A627" s="22"/>
    </row>
    <row r="628" spans="1:1">
      <c r="A628" s="22"/>
    </row>
    <row r="629" spans="1:1">
      <c r="A629" s="22"/>
    </row>
    <row r="630" spans="1:1">
      <c r="A630" s="22"/>
    </row>
    <row r="631" spans="1:1">
      <c r="A631" s="22"/>
    </row>
    <row r="632" spans="1:1">
      <c r="A632" s="22"/>
    </row>
    <row r="633" spans="1:1">
      <c r="A633" s="22"/>
    </row>
    <row r="634" spans="1:1">
      <c r="A634" s="22"/>
    </row>
    <row r="635" spans="1:1">
      <c r="A635" s="22"/>
    </row>
    <row r="636" spans="1:1">
      <c r="A636" s="22"/>
    </row>
    <row r="637" spans="1:1">
      <c r="A637" s="22"/>
    </row>
    <row r="638" spans="1:1">
      <c r="A638" s="22"/>
    </row>
    <row r="639" spans="1:1">
      <c r="A639" s="22"/>
    </row>
    <row r="640" spans="1:1">
      <c r="A640" s="22"/>
    </row>
    <row r="641" spans="1:1">
      <c r="A641" s="22"/>
    </row>
    <row r="642" spans="1:1">
      <c r="A642" s="22"/>
    </row>
    <row r="643" spans="1:1">
      <c r="A643" s="22"/>
    </row>
    <row r="644" spans="1:1">
      <c r="A644" s="22"/>
    </row>
    <row r="645" spans="1:1">
      <c r="A645" s="22"/>
    </row>
    <row r="646" spans="1:1">
      <c r="A646" s="22"/>
    </row>
    <row r="647" spans="1:1">
      <c r="A647" s="22"/>
    </row>
    <row r="648" spans="1:1">
      <c r="A648" s="22"/>
    </row>
    <row r="649" spans="1:1">
      <c r="A649" s="22"/>
    </row>
    <row r="650" spans="1:1">
      <c r="A650" s="22"/>
    </row>
    <row r="651" spans="1:1">
      <c r="A651" s="22"/>
    </row>
    <row r="652" spans="1:1">
      <c r="A652" s="22"/>
    </row>
    <row r="653" spans="1:1">
      <c r="A653" s="22"/>
    </row>
    <row r="654" spans="1:1">
      <c r="A654" s="22"/>
    </row>
    <row r="655" spans="1:1">
      <c r="A655" s="22"/>
    </row>
    <row r="656" spans="1:1">
      <c r="A656" s="22"/>
    </row>
    <row r="657" spans="1:1">
      <c r="A657" s="22"/>
    </row>
    <row r="658" spans="1:1">
      <c r="A658" s="22"/>
    </row>
    <row r="659" spans="1:1">
      <c r="A659" s="22"/>
    </row>
    <row r="660" spans="1:1">
      <c r="A660" s="22"/>
    </row>
    <row r="661" spans="1:1">
      <c r="A661" s="22"/>
    </row>
    <row r="662" spans="1:1">
      <c r="A662" s="22"/>
    </row>
    <row r="663" spans="1:1">
      <c r="A663" s="22"/>
    </row>
    <row r="664" spans="1:1">
      <c r="A664" s="22"/>
    </row>
    <row r="665" spans="1:1">
      <c r="A665" s="22"/>
    </row>
    <row r="666" spans="1:1">
      <c r="A666" s="22"/>
    </row>
    <row r="667" spans="1:1">
      <c r="A667" s="22"/>
    </row>
    <row r="668" spans="1:1">
      <c r="A668" s="22"/>
    </row>
    <row r="669" spans="1:1">
      <c r="A669" s="22"/>
    </row>
    <row r="670" spans="1:1">
      <c r="A670" s="22"/>
    </row>
    <row r="671" spans="1:1">
      <c r="A671" s="22"/>
    </row>
    <row r="672" spans="1:1">
      <c r="A672" s="22"/>
    </row>
    <row r="673" spans="1:1">
      <c r="A673" s="22"/>
    </row>
    <row r="674" spans="1:1">
      <c r="A674" s="22"/>
    </row>
    <row r="675" spans="1:1">
      <c r="A675" s="22"/>
    </row>
    <row r="676" spans="1:1">
      <c r="A676" s="22"/>
    </row>
    <row r="677" spans="1:1">
      <c r="A677" s="22"/>
    </row>
    <row r="678" spans="1:1">
      <c r="A678" s="22"/>
    </row>
    <row r="679" spans="1:1">
      <c r="A679" s="22"/>
    </row>
    <row r="680" spans="1:1">
      <c r="A680" s="22"/>
    </row>
    <row r="681" spans="1:1">
      <c r="A681" s="22"/>
    </row>
    <row r="682" spans="1:1">
      <c r="A682" s="22"/>
    </row>
    <row r="683" spans="1:1">
      <c r="A683" s="22"/>
    </row>
    <row r="684" spans="1:1">
      <c r="A684" s="22"/>
    </row>
    <row r="685" spans="1:1">
      <c r="A685" s="22"/>
    </row>
    <row r="686" spans="1:1">
      <c r="A686" s="22"/>
    </row>
    <row r="687" spans="1:1">
      <c r="A687" s="22"/>
    </row>
    <row r="688" spans="1:1">
      <c r="A688" s="22"/>
    </row>
    <row r="689" spans="1:1">
      <c r="A689" s="22"/>
    </row>
    <row r="690" spans="1:1">
      <c r="A690" s="22"/>
    </row>
    <row r="691" spans="1:1">
      <c r="A691" s="22"/>
    </row>
    <row r="692" spans="1:1">
      <c r="A692" s="22"/>
    </row>
    <row r="693" spans="1:1">
      <c r="A693" s="22"/>
    </row>
    <row r="694" spans="1:1">
      <c r="A694" s="22"/>
    </row>
    <row r="695" spans="1:1">
      <c r="A695" s="22"/>
    </row>
    <row r="696" spans="1:1">
      <c r="A696" s="22"/>
    </row>
    <row r="697" spans="1:1">
      <c r="A697" s="22"/>
    </row>
    <row r="698" spans="1:1">
      <c r="A698" s="22"/>
    </row>
    <row r="699" spans="1:1">
      <c r="A699" s="22"/>
    </row>
    <row r="700" spans="1:1">
      <c r="A700" s="22"/>
    </row>
    <row r="701" spans="1:1">
      <c r="A701" s="22"/>
    </row>
    <row r="702" spans="1:1">
      <c r="A702" s="22"/>
    </row>
    <row r="703" spans="1:1">
      <c r="A703" s="22"/>
    </row>
    <row r="704" spans="1:1">
      <c r="A704" s="22"/>
    </row>
    <row r="705" spans="1:1">
      <c r="A705" s="22"/>
    </row>
    <row r="706" spans="1:1">
      <c r="A706" s="22"/>
    </row>
    <row r="707" spans="1:1">
      <c r="A707" s="22"/>
    </row>
    <row r="708" spans="1:1">
      <c r="A708" s="22"/>
    </row>
    <row r="709" spans="1:1">
      <c r="A709" s="22"/>
    </row>
    <row r="710" spans="1:1">
      <c r="A710" s="22"/>
    </row>
    <row r="711" spans="1:1">
      <c r="A711" s="22"/>
    </row>
    <row r="712" spans="1:1">
      <c r="A712" s="22"/>
    </row>
    <row r="713" spans="1:1">
      <c r="A713" s="22"/>
    </row>
    <row r="714" spans="1:1">
      <c r="A714" s="22"/>
    </row>
    <row r="715" spans="1:1">
      <c r="A715" s="22"/>
    </row>
    <row r="716" spans="1:1">
      <c r="A716" s="22"/>
    </row>
    <row r="717" spans="1:1">
      <c r="A717" s="22"/>
    </row>
    <row r="718" spans="1:1">
      <c r="A718" s="22"/>
    </row>
    <row r="719" spans="1:1">
      <c r="A719" s="22"/>
    </row>
    <row r="720" spans="1:1">
      <c r="A720" s="22"/>
    </row>
    <row r="721" spans="1:1">
      <c r="A721" s="22"/>
    </row>
    <row r="722" spans="1:1">
      <c r="A722" s="22"/>
    </row>
    <row r="723" spans="1:1">
      <c r="A723" s="22"/>
    </row>
    <row r="724" spans="1:1">
      <c r="A724" s="22"/>
    </row>
    <row r="725" spans="1:1">
      <c r="A725" s="22"/>
    </row>
    <row r="726" spans="1:1">
      <c r="A726" s="22"/>
    </row>
    <row r="727" spans="1:1">
      <c r="A727" s="22"/>
    </row>
    <row r="728" spans="1:1">
      <c r="A728" s="22"/>
    </row>
    <row r="729" spans="1:1">
      <c r="A729" s="22"/>
    </row>
    <row r="730" spans="1:1">
      <c r="A730" s="22"/>
    </row>
    <row r="731" spans="1:1">
      <c r="A731" s="22"/>
    </row>
    <row r="732" spans="1:1">
      <c r="A732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8"/>
  <sheetViews>
    <sheetView zoomScale="90" zoomScaleNormal="90" workbookViewId="0">
      <selection activeCell="A45" sqref="A45"/>
    </sheetView>
  </sheetViews>
  <sheetFormatPr baseColWidth="10" defaultRowHeight="14.25"/>
  <cols>
    <col min="2" max="2" width="11.875" bestFit="1" customWidth="1"/>
  </cols>
  <sheetData>
    <row r="1" spans="1:19" ht="15">
      <c r="A1" s="7" t="s">
        <v>72</v>
      </c>
      <c r="B1" s="8" t="s">
        <v>3</v>
      </c>
      <c r="C1" s="9" t="s">
        <v>4</v>
      </c>
      <c r="D1" s="10" t="s">
        <v>5</v>
      </c>
      <c r="E1" s="9" t="s">
        <v>6</v>
      </c>
      <c r="F1" s="10" t="s">
        <v>7</v>
      </c>
      <c r="G1" s="9" t="s">
        <v>8</v>
      </c>
      <c r="H1" s="10" t="s">
        <v>9</v>
      </c>
      <c r="I1" s="9" t="s">
        <v>10</v>
      </c>
      <c r="J1" s="10" t="s">
        <v>11</v>
      </c>
      <c r="K1" s="9" t="s">
        <v>12</v>
      </c>
      <c r="L1" s="11" t="s">
        <v>13</v>
      </c>
      <c r="M1" s="12" t="s">
        <v>14</v>
      </c>
      <c r="N1" s="11" t="s">
        <v>15</v>
      </c>
      <c r="O1" s="12" t="s">
        <v>16</v>
      </c>
      <c r="P1" s="13" t="s">
        <v>17</v>
      </c>
      <c r="Q1" s="12" t="s">
        <v>18</v>
      </c>
      <c r="R1" s="12" t="s">
        <v>19</v>
      </c>
      <c r="S1" s="12" t="s">
        <v>21</v>
      </c>
    </row>
    <row r="2" spans="1:19">
      <c r="A2" s="6" t="s">
        <v>73</v>
      </c>
      <c r="B2" s="4" t="s">
        <v>71</v>
      </c>
      <c r="C2" s="3" t="s">
        <v>20</v>
      </c>
      <c r="D2" s="57">
        <v>15239.864</v>
      </c>
      <c r="E2" s="57">
        <v>18598.214</v>
      </c>
      <c r="F2" s="57">
        <v>19798.214</v>
      </c>
      <c r="G2" s="5">
        <v>17456.97</v>
      </c>
      <c r="H2" s="57">
        <v>15950</v>
      </c>
      <c r="I2" s="57">
        <v>21030.434000000001</v>
      </c>
      <c r="J2" s="57">
        <v>23140.35</v>
      </c>
      <c r="K2" s="57">
        <v>17697.701000000001</v>
      </c>
      <c r="L2" s="57">
        <v>22059.649000000001</v>
      </c>
      <c r="M2" s="57">
        <v>23408.28</v>
      </c>
      <c r="N2" s="57">
        <v>25378.787</v>
      </c>
      <c r="O2" s="57">
        <v>16140.484</v>
      </c>
      <c r="P2" s="57">
        <v>18825</v>
      </c>
      <c r="Q2" s="57">
        <v>25470</v>
      </c>
      <c r="R2" s="57">
        <v>21404</v>
      </c>
      <c r="S2" s="57">
        <v>22721.341</v>
      </c>
    </row>
    <row r="4" spans="1:19" ht="15" thickBot="1"/>
    <row r="5" spans="1:19" ht="15.75" thickBot="1">
      <c r="A5" s="26" t="s">
        <v>71</v>
      </c>
      <c r="B5" s="27" t="s">
        <v>73</v>
      </c>
      <c r="C5" s="28" t="s">
        <v>79</v>
      </c>
      <c r="D5" s="29" t="s">
        <v>80</v>
      </c>
      <c r="E5" s="29" t="s">
        <v>81</v>
      </c>
      <c r="F5" s="30" t="s">
        <v>82</v>
      </c>
      <c r="G5" s="31" t="s">
        <v>83</v>
      </c>
    </row>
    <row r="6" spans="1:19">
      <c r="A6" s="24">
        <v>1997</v>
      </c>
      <c r="B6" s="25">
        <f>+D2</f>
        <v>15239.864</v>
      </c>
      <c r="C6" s="24">
        <f>(A6*$B$23)+$B$22</f>
        <v>17494.512338235276</v>
      </c>
      <c r="D6" s="24">
        <f>C6*(1+$D$22)</f>
        <v>19243.963572058805</v>
      </c>
      <c r="E6" s="24">
        <f>C6*(1-$D$22)</f>
        <v>15745.061104411749</v>
      </c>
      <c r="F6" s="32">
        <f>B6-D6</f>
        <v>-4004.0995720588053</v>
      </c>
      <c r="G6" s="25">
        <f>E6-B6</f>
        <v>505.19710441174902</v>
      </c>
    </row>
    <row r="7" spans="1:19">
      <c r="A7" s="3">
        <v>1998</v>
      </c>
      <c r="B7" s="5">
        <f>+E2</f>
        <v>18598.214</v>
      </c>
      <c r="C7" s="24">
        <f t="shared" ref="C7:C21" si="0">(A7*$B$23)+$B$22</f>
        <v>17864.571426470531</v>
      </c>
      <c r="D7" s="24">
        <f t="shared" ref="D7:D21" si="1">C7*(1+$D$22)</f>
        <v>19651.028569117585</v>
      </c>
      <c r="E7" s="24">
        <f t="shared" ref="E7:E21" si="2">C7*(1-$D$22)</f>
        <v>16078.114283823479</v>
      </c>
      <c r="F7" s="33">
        <f>B7-D7</f>
        <v>-1052.8145691175851</v>
      </c>
      <c r="G7" s="33">
        <f>E7-B7</f>
        <v>-2520.0997161765208</v>
      </c>
    </row>
    <row r="8" spans="1:19">
      <c r="A8" s="3">
        <v>1999</v>
      </c>
      <c r="B8" s="5">
        <f>+F2</f>
        <v>19798.214</v>
      </c>
      <c r="C8" s="24">
        <f t="shared" si="0"/>
        <v>18234.630514705903</v>
      </c>
      <c r="D8" s="24">
        <f t="shared" si="1"/>
        <v>20058.093566176496</v>
      </c>
      <c r="E8" s="24">
        <f t="shared" si="2"/>
        <v>16411.167463235313</v>
      </c>
      <c r="F8" s="32">
        <f t="shared" ref="F8:F21" si="3">B8-D8</f>
        <v>-259.87956617649616</v>
      </c>
      <c r="G8" s="32">
        <f t="shared" ref="G8:G21" si="4">E8-B8</f>
        <v>-3387.0465367646866</v>
      </c>
    </row>
    <row r="9" spans="1:19">
      <c r="A9" s="3">
        <v>2000</v>
      </c>
      <c r="B9" s="5">
        <f>+G2</f>
        <v>17456.97</v>
      </c>
      <c r="C9" s="24">
        <f t="shared" si="0"/>
        <v>18604.689602941158</v>
      </c>
      <c r="D9" s="24">
        <f t="shared" si="1"/>
        <v>20465.158563235276</v>
      </c>
      <c r="E9" s="24">
        <f t="shared" si="2"/>
        <v>16744.220642647044</v>
      </c>
      <c r="F9" s="33">
        <f t="shared" si="3"/>
        <v>-3008.1885632352751</v>
      </c>
      <c r="G9" s="33">
        <f t="shared" si="4"/>
        <v>-712.7493573529573</v>
      </c>
    </row>
    <row r="10" spans="1:19">
      <c r="A10" s="3">
        <v>2001</v>
      </c>
      <c r="B10" s="5">
        <f>+H2</f>
        <v>15950</v>
      </c>
      <c r="C10" s="24">
        <f t="shared" si="0"/>
        <v>18974.748691176414</v>
      </c>
      <c r="D10" s="24">
        <f t="shared" si="1"/>
        <v>20872.223560294056</v>
      </c>
      <c r="E10" s="24">
        <f t="shared" si="2"/>
        <v>17077.273822058774</v>
      </c>
      <c r="F10" s="32">
        <f t="shared" si="3"/>
        <v>-4922.2235602940564</v>
      </c>
      <c r="G10" s="25">
        <f t="shared" si="4"/>
        <v>1127.2738220587744</v>
      </c>
    </row>
    <row r="11" spans="1:19">
      <c r="A11" s="3">
        <v>2002</v>
      </c>
      <c r="B11" s="5">
        <f>+I2</f>
        <v>21030.434000000001</v>
      </c>
      <c r="C11" s="24">
        <f t="shared" si="0"/>
        <v>19344.807779411785</v>
      </c>
      <c r="D11" s="24">
        <f t="shared" si="1"/>
        <v>21279.288557352964</v>
      </c>
      <c r="E11" s="24">
        <f t="shared" si="2"/>
        <v>17410.327001470607</v>
      </c>
      <c r="F11" s="33">
        <f t="shared" si="3"/>
        <v>-248.85455735296273</v>
      </c>
      <c r="G11" s="33">
        <f t="shared" si="4"/>
        <v>-3620.1069985293943</v>
      </c>
    </row>
    <row r="12" spans="1:19">
      <c r="A12" s="3">
        <v>2003</v>
      </c>
      <c r="B12" s="5">
        <f>+J2</f>
        <v>23140.35</v>
      </c>
      <c r="C12" s="24">
        <f t="shared" si="0"/>
        <v>19714.866867647041</v>
      </c>
      <c r="D12" s="24">
        <f t="shared" si="1"/>
        <v>21686.353554411748</v>
      </c>
      <c r="E12" s="24">
        <f t="shared" si="2"/>
        <v>17743.380180882337</v>
      </c>
      <c r="F12" s="25">
        <f t="shared" si="3"/>
        <v>1453.9964455882509</v>
      </c>
      <c r="G12" s="32">
        <f t="shared" si="4"/>
        <v>-5396.9698191176612</v>
      </c>
    </row>
    <row r="13" spans="1:19">
      <c r="A13" s="3">
        <v>2004</v>
      </c>
      <c r="B13" s="5">
        <f>+K2</f>
        <v>17697.701000000001</v>
      </c>
      <c r="C13" s="24">
        <f t="shared" si="0"/>
        <v>20084.925955882296</v>
      </c>
      <c r="D13" s="24">
        <f t="shared" si="1"/>
        <v>22093.418551470528</v>
      </c>
      <c r="E13" s="24">
        <f t="shared" si="2"/>
        <v>18076.433360294068</v>
      </c>
      <c r="F13" s="33">
        <f t="shared" si="3"/>
        <v>-4395.7175514705268</v>
      </c>
      <c r="G13" s="5">
        <f t="shared" si="4"/>
        <v>378.73236029406689</v>
      </c>
    </row>
    <row r="14" spans="1:19">
      <c r="A14" s="3">
        <v>2005</v>
      </c>
      <c r="B14" s="5">
        <f>+L2</f>
        <v>22059.649000000001</v>
      </c>
      <c r="C14" s="24">
        <f t="shared" si="0"/>
        <v>20454.985044117668</v>
      </c>
      <c r="D14" s="24">
        <f t="shared" si="1"/>
        <v>22500.483548529435</v>
      </c>
      <c r="E14" s="24">
        <f t="shared" si="2"/>
        <v>18409.4865397059</v>
      </c>
      <c r="F14" s="32">
        <f t="shared" si="3"/>
        <v>-440.83454852943396</v>
      </c>
      <c r="G14" s="32">
        <f t="shared" si="4"/>
        <v>-3650.162460294101</v>
      </c>
    </row>
    <row r="15" spans="1:19">
      <c r="A15" s="3">
        <v>2006</v>
      </c>
      <c r="B15" s="5">
        <f>+M2</f>
        <v>23408.28</v>
      </c>
      <c r="C15" s="24">
        <f t="shared" si="0"/>
        <v>20825.044132352923</v>
      </c>
      <c r="D15" s="24">
        <f t="shared" si="1"/>
        <v>22907.548545588219</v>
      </c>
      <c r="E15" s="24">
        <f t="shared" si="2"/>
        <v>18742.539719117631</v>
      </c>
      <c r="F15" s="5">
        <f t="shared" si="3"/>
        <v>500.73145441177985</v>
      </c>
      <c r="G15" s="33">
        <f t="shared" si="4"/>
        <v>-4665.7402808823681</v>
      </c>
    </row>
    <row r="16" spans="1:19">
      <c r="A16" s="3">
        <v>2007</v>
      </c>
      <c r="B16" s="5">
        <f>+N2</f>
        <v>25378.787</v>
      </c>
      <c r="C16" s="24">
        <f t="shared" si="0"/>
        <v>21195.103220588178</v>
      </c>
      <c r="D16" s="24">
        <f t="shared" si="1"/>
        <v>23314.613542646999</v>
      </c>
      <c r="E16" s="24">
        <f t="shared" si="2"/>
        <v>19075.592898529361</v>
      </c>
      <c r="F16" s="25">
        <f t="shared" si="3"/>
        <v>2064.1734573530011</v>
      </c>
      <c r="G16" s="32">
        <f t="shared" si="4"/>
        <v>-6303.194101470639</v>
      </c>
    </row>
    <row r="17" spans="1:7">
      <c r="A17" s="3">
        <v>2008</v>
      </c>
      <c r="B17" s="5">
        <f>+O2</f>
        <v>16140.484</v>
      </c>
      <c r="C17" s="24">
        <f t="shared" si="0"/>
        <v>21565.16230882355</v>
      </c>
      <c r="D17" s="24">
        <f t="shared" si="1"/>
        <v>23721.678539705907</v>
      </c>
      <c r="E17" s="24">
        <f t="shared" si="2"/>
        <v>19408.646077941197</v>
      </c>
      <c r="F17" s="33">
        <f t="shared" si="3"/>
        <v>-7581.1945397059062</v>
      </c>
      <c r="G17" s="5">
        <f t="shared" si="4"/>
        <v>3268.1620779411969</v>
      </c>
    </row>
    <row r="18" spans="1:7">
      <c r="A18" s="3">
        <v>2009</v>
      </c>
      <c r="B18" s="5">
        <f>+P2</f>
        <v>18825</v>
      </c>
      <c r="C18" s="24">
        <f t="shared" si="0"/>
        <v>21935.221397058805</v>
      </c>
      <c r="D18" s="24">
        <f t="shared" si="1"/>
        <v>24128.743536764687</v>
      </c>
      <c r="E18" s="24">
        <f t="shared" si="2"/>
        <v>19741.699257352924</v>
      </c>
      <c r="F18" s="32">
        <f t="shared" si="3"/>
        <v>-5303.7435367646867</v>
      </c>
      <c r="G18" s="25">
        <f t="shared" si="4"/>
        <v>916.69925735292418</v>
      </c>
    </row>
    <row r="19" spans="1:7">
      <c r="A19" s="3">
        <v>2010</v>
      </c>
      <c r="B19" s="5">
        <f>+Q2</f>
        <v>25470</v>
      </c>
      <c r="C19" s="24">
        <f t="shared" si="0"/>
        <v>22305.280485294061</v>
      </c>
      <c r="D19" s="24">
        <f t="shared" si="1"/>
        <v>24535.80853382347</v>
      </c>
      <c r="E19" s="24">
        <f t="shared" si="2"/>
        <v>20074.752436764655</v>
      </c>
      <c r="F19" s="5">
        <f t="shared" si="3"/>
        <v>934.1914661765295</v>
      </c>
      <c r="G19" s="33">
        <f t="shared" si="4"/>
        <v>-5395.2475632353453</v>
      </c>
    </row>
    <row r="20" spans="1:7">
      <c r="A20" s="3">
        <v>2011</v>
      </c>
      <c r="B20" s="5">
        <f>+R2</f>
        <v>21404</v>
      </c>
      <c r="C20" s="24">
        <f t="shared" si="0"/>
        <v>22675.339573529433</v>
      </c>
      <c r="D20" s="24">
        <f t="shared" si="1"/>
        <v>24942.873530882378</v>
      </c>
      <c r="E20" s="24">
        <f t="shared" si="2"/>
        <v>20407.805616176491</v>
      </c>
      <c r="F20" s="32">
        <f t="shared" si="3"/>
        <v>-3538.873530882378</v>
      </c>
      <c r="G20" s="32">
        <f t="shared" si="4"/>
        <v>-996.19438382350927</v>
      </c>
    </row>
    <row r="21" spans="1:7">
      <c r="A21" s="3">
        <v>2012</v>
      </c>
      <c r="B21" s="52">
        <f>+S2</f>
        <v>22721.341</v>
      </c>
      <c r="C21" s="53">
        <f t="shared" si="0"/>
        <v>23045.398661764688</v>
      </c>
      <c r="D21" s="53">
        <f t="shared" si="1"/>
        <v>25349.938527941158</v>
      </c>
      <c r="E21" s="24">
        <f t="shared" si="2"/>
        <v>20740.858795588221</v>
      </c>
      <c r="F21" s="33">
        <f t="shared" si="3"/>
        <v>-2628.5975279411578</v>
      </c>
      <c r="G21" s="33">
        <f t="shared" si="4"/>
        <v>-1980.4822044117791</v>
      </c>
    </row>
    <row r="22" spans="1:7" ht="15">
      <c r="B22" s="54">
        <f>INTERCEPT(B6:B21, A6:A21)</f>
        <v>-721513.48686764704</v>
      </c>
      <c r="C22" s="55"/>
      <c r="D22" s="56">
        <v>0.1</v>
      </c>
    </row>
    <row r="23" spans="1:7" ht="15">
      <c r="B23" s="54">
        <f>SLOPE(B6:B21, A6:A21)</f>
        <v>370.0590882352941</v>
      </c>
      <c r="C23" s="55"/>
      <c r="D23" s="55"/>
    </row>
    <row r="24" spans="1:7">
      <c r="E24" s="34"/>
    </row>
    <row r="25" spans="1:7">
      <c r="E25" s="34"/>
    </row>
    <row r="26" spans="1:7">
      <c r="E26" s="34"/>
    </row>
    <row r="27" spans="1:7">
      <c r="E27" s="34"/>
    </row>
    <row r="28" spans="1:7">
      <c r="E28" s="34"/>
    </row>
    <row r="29" spans="1:7">
      <c r="E29" s="34"/>
    </row>
    <row r="30" spans="1:7">
      <c r="E30" s="34"/>
    </row>
    <row r="31" spans="1:7">
      <c r="E31" s="34"/>
    </row>
    <row r="32" spans="1:7">
      <c r="E32" s="34"/>
    </row>
    <row r="33" spans="5:5">
      <c r="E33" s="34"/>
    </row>
    <row r="34" spans="5:5">
      <c r="E34" s="34"/>
    </row>
    <row r="35" spans="5:5">
      <c r="E35" s="34"/>
    </row>
    <row r="36" spans="5:5">
      <c r="E36" s="34"/>
    </row>
    <row r="37" spans="5:5">
      <c r="E37" s="34"/>
    </row>
    <row r="38" spans="5:5">
      <c r="E38" s="3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W40"/>
  <sheetViews>
    <sheetView tabSelected="1" zoomScale="90" zoomScaleNormal="90" workbookViewId="0">
      <selection activeCell="L46" sqref="L46"/>
    </sheetView>
  </sheetViews>
  <sheetFormatPr baseColWidth="10" defaultRowHeight="14.25"/>
  <cols>
    <col min="1" max="1" width="10.5" customWidth="1"/>
    <col min="2" max="2" width="11.25" bestFit="1" customWidth="1"/>
    <col min="3" max="3" width="10" bestFit="1" customWidth="1"/>
    <col min="4" max="4" width="9.5" bestFit="1" customWidth="1"/>
    <col min="5" max="5" width="10" bestFit="1" customWidth="1"/>
    <col min="6" max="6" width="12" customWidth="1"/>
    <col min="7" max="8" width="10.875" bestFit="1" customWidth="1"/>
    <col min="9" max="22" width="11.125" bestFit="1" customWidth="1"/>
  </cols>
  <sheetData>
    <row r="2" spans="1:8" ht="42.75">
      <c r="A2" s="58" t="s">
        <v>84</v>
      </c>
      <c r="B2" s="60" t="s">
        <v>85</v>
      </c>
      <c r="C2" s="61" t="s">
        <v>86</v>
      </c>
      <c r="D2" s="61" t="s">
        <v>87</v>
      </c>
      <c r="E2" s="62" t="s">
        <v>88</v>
      </c>
      <c r="F2" s="62" t="s">
        <v>89</v>
      </c>
      <c r="G2" s="62" t="s">
        <v>90</v>
      </c>
      <c r="H2" s="62" t="s">
        <v>91</v>
      </c>
    </row>
    <row r="3" spans="1:8">
      <c r="A3" s="59">
        <v>1997</v>
      </c>
      <c r="B3" s="25">
        <f>+'Análisis ZONA D'!B6</f>
        <v>15239.864</v>
      </c>
      <c r="C3" s="1">
        <f>+SUM(Precipitaciones!AJ2:AJ367)</f>
        <v>588.20000000000005</v>
      </c>
      <c r="D3" s="1">
        <f>+SUM(Precipitaciones!AK2:AK367)</f>
        <v>831.42979228469994</v>
      </c>
      <c r="E3" s="3">
        <f>+AVERAGE(Precipitaciones!BC2:BC6)</f>
        <v>103.53999999999999</v>
      </c>
      <c r="F3" s="1">
        <f>+SUM(Precipitaciones!AJ290:AJ367)+SUM(Precipitaciones!AK2:AK137)</f>
        <v>699.5</v>
      </c>
      <c r="G3" s="1">
        <f>+AVERAGE(Precipitaciones!BC19:BC36)</f>
        <v>37.688888888888897</v>
      </c>
      <c r="H3" s="1">
        <f>+SUM(Precipitaciones!AJ307:AJ367)+SUM(Precipitaciones!AK2:AK122)</f>
        <v>678.40000000000009</v>
      </c>
    </row>
    <row r="4" spans="1:8">
      <c r="A4" s="59">
        <v>1998</v>
      </c>
      <c r="B4" s="25">
        <f>+'Análisis ZONA D'!B7</f>
        <v>18598.214</v>
      </c>
      <c r="C4" s="1">
        <f>+SUM(Precipitaciones!AK2:AK367)</f>
        <v>831.42979228469994</v>
      </c>
      <c r="D4" s="1">
        <f>+SUM(Precipitaciones!AL2:AL367)</f>
        <v>559.70000000000016</v>
      </c>
      <c r="E4" s="3">
        <f>+AVERAGE(Precipitaciones!BD2:BD6)</f>
        <v>67.680000000000007</v>
      </c>
      <c r="F4" s="1">
        <f>+SUM(Precipitaciones!AK290:AK367)+SUM(Precipitaciones!AL2:AL137)</f>
        <v>582.0661450903001</v>
      </c>
      <c r="G4" s="1">
        <f>+AVERAGE(Precipitaciones!BD19:BD36)</f>
        <v>31.538888888888899</v>
      </c>
      <c r="H4" s="1">
        <f>+SUM(Precipitaciones!AK307:AK367)+SUM(Precipitaciones!AL2:AL122)</f>
        <v>567.70000000000005</v>
      </c>
    </row>
    <row r="5" spans="1:8">
      <c r="A5" s="59">
        <v>1999</v>
      </c>
      <c r="B5" s="25">
        <f>+'Análisis ZONA D'!B8</f>
        <v>19798.214</v>
      </c>
      <c r="C5" s="1">
        <f>+SUM(Precipitaciones!AL2:AL367)</f>
        <v>559.70000000000016</v>
      </c>
      <c r="D5" s="1">
        <f>+SUM(Precipitaciones!AM2:AM367)</f>
        <v>649.60000000000014</v>
      </c>
      <c r="E5" s="3">
        <f>+AVERAGE(Precipitaciones!BE$2:BE$6)</f>
        <v>99.480000000000018</v>
      </c>
      <c r="F5" s="1">
        <f>+SUM(Precipitaciones!AL290:AL367)+SUM(Precipitaciones!AM2:AM137)</f>
        <v>711.7</v>
      </c>
      <c r="G5" s="1">
        <f>+AVERAGE(Precipitaciones!BE19:BE36)</f>
        <v>36.294444444444444</v>
      </c>
      <c r="H5" s="1">
        <f>+SUM(Precipitaciones!AL307:AL367)+SUM(Precipitaciones!AM2:AM122)</f>
        <v>653.29999999999995</v>
      </c>
    </row>
    <row r="6" spans="1:8">
      <c r="A6" s="59">
        <v>2000</v>
      </c>
      <c r="B6" s="25">
        <f>+'Análisis ZONA D'!B9</f>
        <v>17456.97</v>
      </c>
      <c r="C6" s="1">
        <f>+SUM(Precipitaciones!AM2:AM367)</f>
        <v>649.60000000000014</v>
      </c>
      <c r="D6" s="1">
        <f>+SUM(Precipitaciones!AN2:AN367)</f>
        <v>702.7000000000005</v>
      </c>
      <c r="E6" s="3">
        <f>+AVERAGE(Precipitaciones!BF2:BF6)</f>
        <v>96.419999999999987</v>
      </c>
      <c r="F6" s="1">
        <f>+SUM(Precipitaciones!AK290:AM367)+SUM(Precipitaciones!AL2:AN137)</f>
        <v>1873.7661450903001</v>
      </c>
      <c r="G6" s="1">
        <f>+AVERAGE(Precipitaciones!BF19:BF36)</f>
        <v>30.911111111111115</v>
      </c>
      <c r="H6" s="1">
        <f>+SUM(Precipitaciones!AM307:AM367)+SUM(Precipitaciones!AN2:AN122)</f>
        <v>562.30000000000007</v>
      </c>
    </row>
    <row r="7" spans="1:8">
      <c r="A7" s="59">
        <v>2001</v>
      </c>
      <c r="B7" s="25">
        <f>+'Análisis ZONA D'!B10</f>
        <v>15950</v>
      </c>
      <c r="C7" s="1">
        <f>+SUM(Precipitaciones!AN2:AN367)</f>
        <v>702.7000000000005</v>
      </c>
      <c r="D7" s="1">
        <f>+SUM(Precipitaciones!AO2:AO367)</f>
        <v>684.2000000000005</v>
      </c>
      <c r="E7" s="3">
        <f>+AVERAGE(Precipitaciones!BG2:BG6)</f>
        <v>100.17999999999999</v>
      </c>
      <c r="F7" s="1">
        <f>+SUM(Precipitaciones!AN290:AN367)+SUM(Precipitaciones!AO2:AO137)</f>
        <v>632.80000000000018</v>
      </c>
      <c r="G7" s="1">
        <f>+AVERAGE(Precipitaciones!BG19:BG36)</f>
        <v>31.316666666666663</v>
      </c>
      <c r="H7" s="1">
        <f>+SUM(Precipitaciones!AN307:AN367)+SUM(Precipitaciones!AO2:AO122)</f>
        <v>563.70000000000016</v>
      </c>
    </row>
    <row r="8" spans="1:8">
      <c r="A8" s="59">
        <v>2002</v>
      </c>
      <c r="B8" s="25">
        <f>+'Análisis ZONA D'!B11</f>
        <v>21030.434000000001</v>
      </c>
      <c r="C8" s="1">
        <f>+SUM(Precipitaciones!AO2:AO367)</f>
        <v>684.2000000000005</v>
      </c>
      <c r="D8" s="1">
        <f>+SUM(Precipitaciones!AP2:AP367)</f>
        <v>840.30000000000007</v>
      </c>
      <c r="E8" s="3">
        <f>+AVERAGE(Precipitaciones!BH2:BH6)</f>
        <v>100.82000000000001</v>
      </c>
      <c r="F8" s="1">
        <f>+SUM(Precipitaciones!AO290:AO367)+SUM(Precipitaciones!AP2:AP137)</f>
        <v>638.69999999999982</v>
      </c>
      <c r="G8" s="1">
        <f>+AVERAGE(Precipitaciones!BH19:BH36)</f>
        <v>33.599999999999994</v>
      </c>
      <c r="H8" s="1">
        <f>+SUM(Precipitaciones!AO307:AO367)+SUM(Precipitaciones!AP2:AP122)</f>
        <v>604.79999999999984</v>
      </c>
    </row>
    <row r="9" spans="1:8">
      <c r="A9" s="59">
        <v>2003</v>
      </c>
      <c r="B9" s="25">
        <f>+'Análisis ZONA D'!B12</f>
        <v>23140.35</v>
      </c>
      <c r="C9" s="1">
        <f>+SUM(Precipitaciones!AP2:AP367)</f>
        <v>840.30000000000007</v>
      </c>
      <c r="D9" s="1">
        <f>+SUM(Precipitaciones!AQ2:AQ367)</f>
        <v>734.70000000000016</v>
      </c>
      <c r="E9" s="3">
        <f>+AVERAGE(Precipitaciones!BI2:BI6)</f>
        <v>102.83999999999999</v>
      </c>
      <c r="F9" s="1">
        <f>+SUM(Precipitaciones!AP290:AP367)+SUM(Precipitaciones!AQ2:AQ137)</f>
        <v>724.4</v>
      </c>
      <c r="G9" s="1">
        <f>+AVERAGE(Precipitaciones!BI19:BI36)</f>
        <v>38.022222222222219</v>
      </c>
      <c r="H9" s="1">
        <f>+SUM(Precipitaciones!AP307:AP367)+SUM(Precipitaciones!AQ2:AQ122)</f>
        <v>684.4</v>
      </c>
    </row>
    <row r="10" spans="1:8">
      <c r="A10" s="59">
        <v>2004</v>
      </c>
      <c r="B10" s="25">
        <f>+'Análisis ZONA D'!B13</f>
        <v>17697.701000000001</v>
      </c>
      <c r="C10" s="1">
        <f>+SUM(Precipitaciones!AQ2:AQ367)</f>
        <v>734.70000000000016</v>
      </c>
      <c r="D10" s="1">
        <f>+SUM(Precipitaciones!AR2:AR367)</f>
        <v>860.10000000000036</v>
      </c>
      <c r="E10" s="3">
        <f>+AVERAGE(Precipitaciones!BJ2:BJ6)</f>
        <v>108.54000000000003</v>
      </c>
      <c r="F10" s="1">
        <f>+SUM(Precipitaciones!AQ290:AQ367)+SUM(Precipitaciones!AR2:AR137)</f>
        <v>730.80000000000018</v>
      </c>
      <c r="G10" s="1">
        <f>+AVERAGE(Precipitaciones!BJ19:BJ36)</f>
        <v>38.866666666666674</v>
      </c>
      <c r="H10" s="1">
        <f>+SUM(Precipitaciones!AQ307:AQ367)+SUM(Precipitaciones!AR2:AR122)</f>
        <v>699.6</v>
      </c>
    </row>
    <row r="11" spans="1:8">
      <c r="A11" s="59">
        <v>2005</v>
      </c>
      <c r="B11" s="25">
        <f>+'Análisis ZONA D'!B14</f>
        <v>22059.649000000001</v>
      </c>
      <c r="C11" s="1">
        <f>+SUM(Precipitaciones!AR2:AR367)</f>
        <v>860.10000000000036</v>
      </c>
      <c r="D11" s="1">
        <f>+SUM(Precipitaciones!AS2:AS367)</f>
        <v>706.4000000000002</v>
      </c>
      <c r="E11" s="3">
        <f>+AVERAGE(Precipitaciones!BK2:BK6)</f>
        <v>90.46</v>
      </c>
      <c r="F11" s="1">
        <f>+SUM(Precipitaciones!AR290:AR367)+SUM(Precipitaciones!AS2:AS137)</f>
        <v>679.2</v>
      </c>
      <c r="G11" s="1">
        <f>+AVERAGE(Precipitaciones!BK19:BK36)</f>
        <v>37.427777777777777</v>
      </c>
      <c r="H11" s="1">
        <f>+SUM(Precipitaciones!AR307:AR367)+SUM(Precipitaciones!AS2:AS122)</f>
        <v>673.7</v>
      </c>
    </row>
    <row r="12" spans="1:8">
      <c r="A12" s="59">
        <v>2006</v>
      </c>
      <c r="B12" s="25">
        <f>+'Análisis ZONA D'!B15</f>
        <v>23408.28</v>
      </c>
      <c r="C12" s="1">
        <f>+SUM(Precipitaciones!AS2:AS367)</f>
        <v>706.4000000000002</v>
      </c>
      <c r="D12" s="1">
        <f>+SUM(Precipitaciones!AT2:AT367)</f>
        <v>701.1</v>
      </c>
      <c r="E12" s="3">
        <f>+AVERAGE(Precipitaciones!BL2:BL6)</f>
        <v>78.58</v>
      </c>
      <c r="F12" s="1">
        <f>+SUM(Precipitaciones!AS290:AS367)+SUM(Precipitaciones!AT2:AT137)</f>
        <v>569.4</v>
      </c>
      <c r="G12" s="1">
        <f>+AVERAGE(Precipitaciones!BL19:BL36)</f>
        <v>30.161111111111115</v>
      </c>
      <c r="H12" s="1">
        <f>+SUM(Precipitaciones!AS307:AS367)+SUM(Precipitaciones!AT2:AT122)</f>
        <v>542.9</v>
      </c>
    </row>
    <row r="13" spans="1:8">
      <c r="A13" s="59">
        <v>2007</v>
      </c>
      <c r="B13" s="25">
        <f>+'Análisis ZONA D'!B16</f>
        <v>25378.787</v>
      </c>
      <c r="C13" s="1">
        <f>+SUM(Precipitaciones!AT2:AT367)</f>
        <v>701.1</v>
      </c>
      <c r="D13" s="1">
        <f>+SUM(Precipitaciones!AU2:AU367)</f>
        <v>640.79999999999995</v>
      </c>
      <c r="E13" s="3">
        <f>+AVERAGE(Precipitaciones!BM2:BM6)</f>
        <v>83.88</v>
      </c>
      <c r="F13" s="1">
        <f>+SUM(Precipitaciones!AT290:AT367)+SUM(Precipitaciones!AU2:AU137)</f>
        <v>718.1</v>
      </c>
      <c r="G13" s="1">
        <f>+AVERAGE(Precipitaciones!BM19:BM36)</f>
        <v>35.055555555555557</v>
      </c>
      <c r="H13" s="1">
        <f>+SUM(Precipitaciones!AT307:AT367)+SUM(Precipitaciones!AU2:AU122)</f>
        <v>631.00000000000011</v>
      </c>
    </row>
    <row r="14" spans="1:8">
      <c r="A14" s="59">
        <v>2008</v>
      </c>
      <c r="B14" s="25">
        <f>+'Análisis ZONA D'!B17</f>
        <v>16140.484</v>
      </c>
      <c r="C14" s="1">
        <f>+SUM(Precipitaciones!AU2:AU367)</f>
        <v>640.79999999999995</v>
      </c>
      <c r="D14" s="1">
        <f>+SUM(Precipitaciones!AV2:AV367)</f>
        <v>631.60000000000036</v>
      </c>
      <c r="E14" s="3">
        <f>+AVERAGE(Precipitaciones!BN2:BN6)</f>
        <v>72.66</v>
      </c>
      <c r="F14" s="1">
        <f>+SUM(Precipitaciones!AU290:AU367)+SUM(Precipitaciones!AV2:AV137)</f>
        <v>560.30000000000007</v>
      </c>
      <c r="G14" s="1">
        <f>+AVERAGE(Precipitaciones!BN19:BN36)</f>
        <v>29.666666666666661</v>
      </c>
      <c r="H14" s="1">
        <f>+SUM(Precipitaciones!AU307:AU367)+SUM(Precipitaciones!AV2:AV122)</f>
        <v>540.20000000000005</v>
      </c>
    </row>
    <row r="15" spans="1:8">
      <c r="A15" s="59">
        <v>2009</v>
      </c>
      <c r="B15" s="25">
        <f>+'Análisis ZONA D'!B18</f>
        <v>18825</v>
      </c>
      <c r="C15" s="1">
        <f>+SUM(Precipitaciones!AV2:AV367)</f>
        <v>631.60000000000036</v>
      </c>
      <c r="D15" s="1">
        <f>+SUM(Precipitaciones!AW2:AW367)</f>
        <v>622.3000000000003</v>
      </c>
      <c r="E15" s="3">
        <f>+AVERAGE(Precipitaciones!BO2:BO6)</f>
        <v>70.180000000000007</v>
      </c>
      <c r="F15" s="1">
        <f>+SUM(Precipitaciones!AV290:AV367)+SUM(Precipitaciones!AW2:AW137)</f>
        <v>602.5</v>
      </c>
      <c r="G15" s="1">
        <f>+AVERAGE(Precipitaciones!BO19:BO36)</f>
        <v>31.588888888888889</v>
      </c>
      <c r="H15" s="1">
        <f>+SUM(Precipitaciones!AV307:AV367)+SUM(Precipitaciones!AW2:AW122)</f>
        <v>568.59999999999991</v>
      </c>
    </row>
    <row r="16" spans="1:8">
      <c r="A16" s="59">
        <v>2010</v>
      </c>
      <c r="B16" s="25">
        <f>+'Análisis ZONA D'!B19</f>
        <v>25470</v>
      </c>
      <c r="C16" s="1">
        <f>+SUM(Precipitaciones!AW2:AW367)</f>
        <v>622.3000000000003</v>
      </c>
      <c r="D16" s="1">
        <f>+SUM(Precipitaciones!AX2:AX367)</f>
        <v>615.19999999999993</v>
      </c>
      <c r="E16" s="3">
        <f>+AVERAGE(Precipitaciones!BP2:BP6)</f>
        <v>97.559999999999988</v>
      </c>
      <c r="F16" s="1">
        <f>+SUM(Precipitaciones!AW290:AW367)+SUM(Precipitaciones!AX2:AX137)</f>
        <v>716.7</v>
      </c>
      <c r="G16" s="1">
        <f>+AVERAGE(Precipitaciones!BP19:BP36)</f>
        <v>38.094444444444441</v>
      </c>
      <c r="H16" s="1">
        <f>+SUM(Precipitaciones!AW307:AW367)+SUM(Precipitaciones!AX2:AX122)</f>
        <v>685.7</v>
      </c>
    </row>
    <row r="17" spans="1:22">
      <c r="A17" s="59">
        <v>2011</v>
      </c>
      <c r="B17" s="25">
        <f>+'Análisis ZONA D'!B20</f>
        <v>21404</v>
      </c>
      <c r="C17" s="1">
        <f>+SUM(Precipitaciones!AX2:AX367)</f>
        <v>615.19999999999993</v>
      </c>
      <c r="D17" s="1">
        <f>+SUM(Precipitaciones!AY2:AY367)</f>
        <v>643.80000000000041</v>
      </c>
      <c r="E17" s="3">
        <f>+AVERAGE(Precipitaciones!BQ2:BQ6)</f>
        <v>89.52000000000001</v>
      </c>
      <c r="F17" s="1">
        <f>+SUM(Precipitaciones!AX290:AX367)+SUM(Precipitaciones!AY2:AY137)</f>
        <v>566.5</v>
      </c>
      <c r="G17" s="1">
        <f>+AVERAGE(Precipitaciones!BQ19:BQ36)</f>
        <v>29.727777777777778</v>
      </c>
      <c r="H17" s="1">
        <f>+SUM(Precipitaciones!AX307:AX367)+SUM(Precipitaciones!AY2:AY122)</f>
        <v>535.1</v>
      </c>
    </row>
    <row r="18" spans="1:22">
      <c r="A18" s="59">
        <v>2012</v>
      </c>
      <c r="B18" s="25">
        <f>+'Análisis ZONA D'!B21</f>
        <v>22721.341</v>
      </c>
      <c r="C18" s="1">
        <f>+SUM(Precipitaciones!AY2:AY367)</f>
        <v>643.80000000000041</v>
      </c>
      <c r="D18" s="1">
        <f>+SUM(Precipitaciones!AZ2:AZ367)</f>
        <v>552.4</v>
      </c>
      <c r="E18" s="3">
        <f>+AVERAGE(Precipitaciones!BR2:BR6)</f>
        <v>110.47999999999999</v>
      </c>
      <c r="F18" s="1">
        <f>+SUM(Precipitaciones!AY290:AY367)+SUM(Precipitaciones!AZ2:AZ137)</f>
        <v>699.2</v>
      </c>
      <c r="G18" s="1">
        <f>+AVERAGE(Precipitaciones!BR19:BR36)</f>
        <v>37.883333333333333</v>
      </c>
      <c r="H18" s="1">
        <f>+SUM(Precipitaciones!AY307:AY367)+SUM(Precipitaciones!AZ2:AZ122)</f>
        <v>688.09999999999991</v>
      </c>
    </row>
    <row r="19" spans="1:22">
      <c r="C19" s="23">
        <f>+CORREL($B$3:$B$18,C3:C18)</f>
        <v>0.19306622609947013</v>
      </c>
      <c r="D19" s="23">
        <f>+CORREL($B$3:$B$18,D3:D18)</f>
        <v>-0.28445790505396434</v>
      </c>
      <c r="E19" s="23">
        <f>+CORREL($B$3:$B$18,E3:E18)</f>
        <v>3.4009134905081638E-2</v>
      </c>
      <c r="F19" s="23">
        <f>+CORREL($B$3:$B$18,F3:F18)</f>
        <v>-0.16758257787331368</v>
      </c>
      <c r="G19" s="23">
        <f t="shared" ref="G19" si="0">+CORREL($B$3:$B$18,G3:G18)</f>
        <v>0.29125477865659027</v>
      </c>
      <c r="H19" s="23">
        <f>+CORREL($B$3:$B$18,H3:H18)</f>
        <v>0.28455340807959478</v>
      </c>
    </row>
    <row r="20" spans="1:22">
      <c r="B20" s="34"/>
    </row>
    <row r="22" spans="1:22" ht="15" thickBot="1">
      <c r="C22" s="34"/>
    </row>
    <row r="23" spans="1:22">
      <c r="A23" s="35"/>
      <c r="B23" s="36" t="s">
        <v>92</v>
      </c>
      <c r="C23" s="37" t="s">
        <v>93</v>
      </c>
      <c r="D23" s="37" t="s">
        <v>94</v>
      </c>
      <c r="E23" s="37" t="s">
        <v>95</v>
      </c>
      <c r="F23" s="37" t="s">
        <v>96</v>
      </c>
      <c r="G23" s="37" t="s">
        <v>97</v>
      </c>
      <c r="H23" s="37" t="s">
        <v>98</v>
      </c>
      <c r="I23" s="37" t="s">
        <v>99</v>
      </c>
      <c r="J23" s="37" t="s">
        <v>100</v>
      </c>
      <c r="K23" s="37" t="s">
        <v>101</v>
      </c>
      <c r="L23" s="37" t="s">
        <v>102</v>
      </c>
      <c r="M23" s="37" t="s">
        <v>103</v>
      </c>
      <c r="N23" s="37" t="s">
        <v>104</v>
      </c>
      <c r="O23" s="37" t="s">
        <v>105</v>
      </c>
      <c r="P23" s="37" t="s">
        <v>106</v>
      </c>
      <c r="Q23" s="37" t="s">
        <v>107</v>
      </c>
      <c r="R23" s="37" t="s">
        <v>108</v>
      </c>
      <c r="S23" s="37" t="s">
        <v>109</v>
      </c>
      <c r="T23" s="37" t="s">
        <v>110</v>
      </c>
      <c r="U23" s="37" t="s">
        <v>111</v>
      </c>
      <c r="V23" s="38" t="s">
        <v>112</v>
      </c>
    </row>
    <row r="24" spans="1:22" ht="15">
      <c r="A24" s="39">
        <v>1997</v>
      </c>
      <c r="B24" s="3">
        <v>35.299999999999997</v>
      </c>
      <c r="C24" s="3">
        <v>18</v>
      </c>
      <c r="D24" s="3">
        <v>7.8</v>
      </c>
      <c r="E24" s="3">
        <v>25.4</v>
      </c>
      <c r="F24" s="3">
        <v>57.800000000000004</v>
      </c>
      <c r="G24" s="3">
        <v>17.8</v>
      </c>
      <c r="H24" s="3">
        <v>8.3999999999999986</v>
      </c>
      <c r="I24" s="3">
        <v>48.4</v>
      </c>
      <c r="J24" s="3">
        <v>66.400000000000006</v>
      </c>
      <c r="K24" s="3">
        <v>47.6</v>
      </c>
      <c r="L24" s="3">
        <v>107.6</v>
      </c>
      <c r="M24" s="3">
        <v>55.5</v>
      </c>
      <c r="N24" s="3">
        <v>124.7</v>
      </c>
      <c r="O24" s="3">
        <v>11.9</v>
      </c>
      <c r="P24" s="3">
        <v>37.4</v>
      </c>
      <c r="Q24" s="3">
        <v>8.4</v>
      </c>
      <c r="R24" s="3">
        <v>0</v>
      </c>
      <c r="S24" s="3">
        <v>0</v>
      </c>
      <c r="T24" s="3">
        <v>0</v>
      </c>
      <c r="U24" s="3">
        <v>0</v>
      </c>
      <c r="V24" s="3">
        <v>1.4</v>
      </c>
    </row>
    <row r="25" spans="1:22" ht="15">
      <c r="A25" s="39">
        <v>1998</v>
      </c>
      <c r="B25" s="3">
        <v>84.700000000000017</v>
      </c>
      <c r="C25" s="3">
        <v>8.3000000000000007</v>
      </c>
      <c r="D25" s="3">
        <v>29.200000000000003</v>
      </c>
      <c r="E25" s="3">
        <v>27.500000000000004</v>
      </c>
      <c r="F25" s="3">
        <v>9.9000000000000021</v>
      </c>
      <c r="G25" s="3">
        <v>69.7</v>
      </c>
      <c r="H25" s="3">
        <v>49.5</v>
      </c>
      <c r="I25" s="3">
        <v>13.399999999999999</v>
      </c>
      <c r="J25" s="3">
        <v>40</v>
      </c>
      <c r="K25" s="3">
        <v>12.6</v>
      </c>
      <c r="L25" s="3">
        <v>41.800000000000004</v>
      </c>
      <c r="M25" s="3">
        <v>39.299999999999997</v>
      </c>
      <c r="N25" s="3">
        <v>1.5</v>
      </c>
      <c r="O25" s="3">
        <v>78.400000000000006</v>
      </c>
      <c r="P25" s="3">
        <v>4.8000000000000007</v>
      </c>
      <c r="Q25" s="3">
        <v>55.400000000000006</v>
      </c>
      <c r="R25" s="3">
        <v>1.5</v>
      </c>
      <c r="S25" s="3">
        <v>0.2</v>
      </c>
      <c r="T25" s="3">
        <v>0</v>
      </c>
      <c r="U25" s="3">
        <v>0</v>
      </c>
      <c r="V25" s="3">
        <v>0</v>
      </c>
    </row>
    <row r="26" spans="1:22" ht="15">
      <c r="A26" s="39">
        <v>1999</v>
      </c>
      <c r="B26" s="3">
        <v>2.4</v>
      </c>
      <c r="C26" s="3">
        <v>34.199999999999996</v>
      </c>
      <c r="D26" s="3">
        <v>60.300000000000004</v>
      </c>
      <c r="E26" s="3">
        <v>19.8</v>
      </c>
      <c r="F26" s="3">
        <v>4.3</v>
      </c>
      <c r="G26" s="3">
        <v>37.200000000000003</v>
      </c>
      <c r="H26" s="3">
        <v>36.700000000000003</v>
      </c>
      <c r="I26" s="3">
        <v>14.6</v>
      </c>
      <c r="J26" s="3">
        <v>42.3</v>
      </c>
      <c r="K26" s="3">
        <v>25.199999999999996</v>
      </c>
      <c r="L26" s="3">
        <v>76.399999999999991</v>
      </c>
      <c r="M26" s="3">
        <v>58.599999999999994</v>
      </c>
      <c r="N26" s="3">
        <v>52.2</v>
      </c>
      <c r="O26" s="3">
        <v>43.8</v>
      </c>
      <c r="P26" s="3">
        <v>33.700000000000003</v>
      </c>
      <c r="Q26" s="3">
        <v>48.900000000000006</v>
      </c>
      <c r="R26" s="3">
        <v>20.200000000000003</v>
      </c>
      <c r="S26" s="3">
        <v>42.5</v>
      </c>
      <c r="T26" s="3">
        <v>6.4</v>
      </c>
      <c r="U26" s="3">
        <v>0</v>
      </c>
      <c r="V26" s="3">
        <v>0.6</v>
      </c>
    </row>
    <row r="27" spans="1:22" ht="15">
      <c r="A27" s="39">
        <v>2000</v>
      </c>
      <c r="B27" s="3">
        <v>14.2</v>
      </c>
      <c r="C27" s="3">
        <v>14.3</v>
      </c>
      <c r="D27" s="3">
        <v>3</v>
      </c>
      <c r="E27" s="3">
        <v>16.5</v>
      </c>
      <c r="F27" s="3">
        <v>10.7</v>
      </c>
      <c r="G27" s="3">
        <v>26.4</v>
      </c>
      <c r="H27" s="3">
        <v>43.9</v>
      </c>
      <c r="I27" s="3">
        <v>46.8</v>
      </c>
      <c r="J27" s="3">
        <v>38.900000000000006</v>
      </c>
      <c r="K27" s="3">
        <v>50.3</v>
      </c>
      <c r="L27" s="3">
        <v>92.3</v>
      </c>
      <c r="M27" s="3">
        <v>84.6</v>
      </c>
      <c r="N27" s="3">
        <v>61.800000000000004</v>
      </c>
      <c r="O27" s="3">
        <v>29.7</v>
      </c>
      <c r="P27" s="3">
        <v>17.099999999999998</v>
      </c>
      <c r="Q27" s="3">
        <v>0.1</v>
      </c>
      <c r="R27" s="3">
        <v>0.2</v>
      </c>
      <c r="S27" s="3">
        <v>5.6</v>
      </c>
      <c r="T27" s="3">
        <v>6.1999999999999993</v>
      </c>
      <c r="U27" s="3">
        <v>0</v>
      </c>
      <c r="V27" s="3">
        <v>0</v>
      </c>
    </row>
    <row r="28" spans="1:22" ht="15">
      <c r="A28" s="39">
        <v>2001</v>
      </c>
      <c r="B28" s="3">
        <v>0</v>
      </c>
      <c r="C28" s="3">
        <v>0</v>
      </c>
      <c r="D28" s="3">
        <v>8.6</v>
      </c>
      <c r="E28" s="3">
        <v>22</v>
      </c>
      <c r="F28" s="3">
        <v>7</v>
      </c>
      <c r="G28" s="3">
        <v>35.199999999999996</v>
      </c>
      <c r="H28" s="3">
        <v>67.8</v>
      </c>
      <c r="I28" s="3">
        <v>56.1</v>
      </c>
      <c r="J28" s="3">
        <v>107.60000000000001</v>
      </c>
      <c r="K28" s="3">
        <v>36.5</v>
      </c>
      <c r="L28" s="3">
        <v>54.099999999999994</v>
      </c>
      <c r="M28" s="3">
        <v>29.9</v>
      </c>
      <c r="N28" s="3">
        <v>39</v>
      </c>
      <c r="O28" s="3">
        <v>30.9</v>
      </c>
      <c r="P28" s="3">
        <v>30.000000000000004</v>
      </c>
      <c r="Q28" s="3">
        <v>28.5</v>
      </c>
      <c r="R28" s="3">
        <v>9.4</v>
      </c>
      <c r="S28" s="3">
        <v>1.1000000000000001</v>
      </c>
      <c r="T28" s="3">
        <v>2.5</v>
      </c>
      <c r="U28" s="3">
        <v>20.2</v>
      </c>
      <c r="V28" s="3">
        <v>0</v>
      </c>
    </row>
    <row r="29" spans="1:22" ht="15">
      <c r="A29" s="39">
        <v>2002</v>
      </c>
      <c r="B29" s="3">
        <v>16.200000000000003</v>
      </c>
      <c r="C29" s="3">
        <v>3.6999999999999997</v>
      </c>
      <c r="D29" s="3">
        <v>1.5</v>
      </c>
      <c r="E29" s="3">
        <v>15.700000000000001</v>
      </c>
      <c r="F29" s="3">
        <v>49.4</v>
      </c>
      <c r="G29" s="3">
        <v>35.699999999999996</v>
      </c>
      <c r="H29" s="3">
        <v>39.199999999999996</v>
      </c>
      <c r="I29" s="3">
        <v>66</v>
      </c>
      <c r="J29" s="3">
        <v>49.400000000000006</v>
      </c>
      <c r="K29" s="3">
        <v>74.799999999999983</v>
      </c>
      <c r="L29" s="3">
        <v>56.8</v>
      </c>
      <c r="M29" s="3">
        <v>67.8</v>
      </c>
      <c r="N29" s="3">
        <v>26.599999999999998</v>
      </c>
      <c r="O29" s="3">
        <v>29.799999999999997</v>
      </c>
      <c r="P29" s="3">
        <v>4.4000000000000004</v>
      </c>
      <c r="Q29" s="3">
        <v>20.2</v>
      </c>
      <c r="R29" s="3">
        <v>23.4</v>
      </c>
      <c r="S29" s="3">
        <v>24.200000000000003</v>
      </c>
      <c r="T29" s="3">
        <v>15.100000000000001</v>
      </c>
      <c r="U29" s="3">
        <v>6.4</v>
      </c>
      <c r="V29" s="3">
        <v>0</v>
      </c>
    </row>
    <row r="30" spans="1:22" ht="15">
      <c r="A30" s="39">
        <v>2003</v>
      </c>
      <c r="B30" s="3">
        <v>6.8000000000000007</v>
      </c>
      <c r="C30" s="3">
        <v>36.199999999999996</v>
      </c>
      <c r="D30" s="3">
        <v>44.9</v>
      </c>
      <c r="E30" s="3">
        <v>32.799999999999997</v>
      </c>
      <c r="F30" s="3">
        <v>23.4</v>
      </c>
      <c r="G30" s="3">
        <v>35.700000000000003</v>
      </c>
      <c r="H30" s="3">
        <v>17.2</v>
      </c>
      <c r="I30" s="3">
        <v>73.3</v>
      </c>
      <c r="J30" s="3">
        <v>76.2</v>
      </c>
      <c r="K30" s="3">
        <v>64.399999999999991</v>
      </c>
      <c r="L30" s="3">
        <v>16.399999999999999</v>
      </c>
      <c r="M30" s="3">
        <v>52.2</v>
      </c>
      <c r="N30" s="3">
        <v>59.7</v>
      </c>
      <c r="O30" s="3">
        <v>15.9</v>
      </c>
      <c r="P30" s="3">
        <v>73.400000000000006</v>
      </c>
      <c r="Q30" s="3">
        <v>38</v>
      </c>
      <c r="R30" s="3">
        <v>11.7</v>
      </c>
      <c r="S30" s="3">
        <v>6.2</v>
      </c>
      <c r="T30" s="3">
        <v>1.4</v>
      </c>
      <c r="U30" s="3">
        <v>8.2000000000000011</v>
      </c>
      <c r="V30" s="3">
        <v>0</v>
      </c>
    </row>
    <row r="31" spans="1:22" ht="15">
      <c r="A31" s="39">
        <v>2004</v>
      </c>
      <c r="B31" s="3">
        <v>3.2</v>
      </c>
      <c r="C31" s="3">
        <v>3.4</v>
      </c>
      <c r="D31" s="3">
        <v>18.600000000000001</v>
      </c>
      <c r="E31" s="3">
        <v>4.7</v>
      </c>
      <c r="F31" s="3">
        <v>43.7</v>
      </c>
      <c r="G31" s="3">
        <v>84.4</v>
      </c>
      <c r="H31" s="3">
        <v>103.8</v>
      </c>
      <c r="I31" s="3">
        <v>121.89999999999998</v>
      </c>
      <c r="J31" s="3">
        <v>37.700000000000003</v>
      </c>
      <c r="K31" s="3">
        <v>61.800000000000004</v>
      </c>
      <c r="L31" s="3">
        <v>65.900000000000006</v>
      </c>
      <c r="M31" s="3">
        <v>23.7</v>
      </c>
      <c r="N31" s="3">
        <v>18.599999999999998</v>
      </c>
      <c r="O31" s="3">
        <v>3.4</v>
      </c>
      <c r="P31" s="3">
        <v>64.5</v>
      </c>
      <c r="Q31" s="3">
        <v>22.5</v>
      </c>
      <c r="R31" s="3">
        <v>12.6</v>
      </c>
      <c r="S31" s="3">
        <v>5.1999999999999993</v>
      </c>
      <c r="T31" s="3">
        <v>3.9000000000000004</v>
      </c>
      <c r="U31" s="3">
        <v>0</v>
      </c>
      <c r="V31" s="3">
        <v>0</v>
      </c>
    </row>
    <row r="32" spans="1:22" ht="15">
      <c r="A32" s="39">
        <v>2005</v>
      </c>
      <c r="B32" s="3">
        <v>59.4</v>
      </c>
      <c r="C32" s="3">
        <v>8.4</v>
      </c>
      <c r="D32" s="3">
        <v>0.89999999999999991</v>
      </c>
      <c r="E32" s="3">
        <v>18.8</v>
      </c>
      <c r="F32" s="3">
        <v>85.199999999999989</v>
      </c>
      <c r="G32" s="3">
        <v>47.599999999999994</v>
      </c>
      <c r="H32" s="3">
        <v>10.600000000000001</v>
      </c>
      <c r="I32" s="3">
        <v>45.7</v>
      </c>
      <c r="J32" s="3">
        <v>14.7</v>
      </c>
      <c r="K32" s="3">
        <v>73.099999999999994</v>
      </c>
      <c r="L32" s="3">
        <v>103.7</v>
      </c>
      <c r="M32" s="3">
        <v>49.100000000000009</v>
      </c>
      <c r="N32" s="3">
        <v>31.4</v>
      </c>
      <c r="O32" s="3">
        <v>44.2</v>
      </c>
      <c r="P32" s="3">
        <v>54.400000000000006</v>
      </c>
      <c r="Q32" s="3">
        <v>16.2</v>
      </c>
      <c r="R32" s="3">
        <v>8.9</v>
      </c>
      <c r="S32" s="3">
        <v>1.4</v>
      </c>
      <c r="T32" s="3">
        <v>0</v>
      </c>
      <c r="U32" s="3">
        <v>0.30000000000000004</v>
      </c>
      <c r="V32" s="3">
        <v>0</v>
      </c>
    </row>
    <row r="33" spans="1:23" ht="15">
      <c r="A33" s="39">
        <v>2006</v>
      </c>
      <c r="B33" s="3">
        <v>45.499999999999993</v>
      </c>
      <c r="C33" s="3">
        <v>15.700000000000001</v>
      </c>
      <c r="D33" s="3">
        <v>21.800000000000004</v>
      </c>
      <c r="E33" s="3">
        <v>13.6</v>
      </c>
      <c r="F33" s="3">
        <v>7.6000000000000005</v>
      </c>
      <c r="G33" s="3">
        <v>34.4</v>
      </c>
      <c r="H33" s="3">
        <v>43.5</v>
      </c>
      <c r="I33" s="3">
        <v>77.299999999999983</v>
      </c>
      <c r="J33" s="3">
        <v>47.70000000000001</v>
      </c>
      <c r="K33" s="3">
        <v>51.8</v>
      </c>
      <c r="L33" s="3">
        <v>30.700000000000003</v>
      </c>
      <c r="M33" s="3">
        <v>3.8</v>
      </c>
      <c r="N33" s="3">
        <v>17.100000000000001</v>
      </c>
      <c r="O33" s="3">
        <v>16.099999999999998</v>
      </c>
      <c r="P33" s="3">
        <v>71.8</v>
      </c>
      <c r="Q33" s="3">
        <v>26.4</v>
      </c>
      <c r="R33" s="3">
        <v>18.100000000000001</v>
      </c>
      <c r="S33" s="3">
        <v>0</v>
      </c>
      <c r="T33" s="3">
        <v>0</v>
      </c>
      <c r="U33" s="3">
        <v>0</v>
      </c>
      <c r="V33" s="3">
        <v>0</v>
      </c>
    </row>
    <row r="34" spans="1:23" ht="15">
      <c r="A34" s="39">
        <v>2007</v>
      </c>
      <c r="B34" s="3">
        <v>44.199999999999996</v>
      </c>
      <c r="C34" s="3">
        <v>5.7</v>
      </c>
      <c r="D34" s="3">
        <v>28.6</v>
      </c>
      <c r="E34" s="3">
        <v>31.099999999999998</v>
      </c>
      <c r="F34" s="3">
        <v>60.2</v>
      </c>
      <c r="G34" s="3">
        <v>33.6</v>
      </c>
      <c r="H34" s="3">
        <v>81.2</v>
      </c>
      <c r="I34" s="3">
        <v>30.2</v>
      </c>
      <c r="J34" s="3">
        <v>12.299999999999999</v>
      </c>
      <c r="K34" s="3">
        <v>31.2</v>
      </c>
      <c r="L34" s="3">
        <v>35</v>
      </c>
      <c r="M34" s="3">
        <v>14.799999999999999</v>
      </c>
      <c r="N34" s="3">
        <v>97.600000000000009</v>
      </c>
      <c r="O34" s="3">
        <v>45.599999999999994</v>
      </c>
      <c r="P34" s="3">
        <v>17.400000000000002</v>
      </c>
      <c r="Q34" s="3">
        <v>29.099999999999998</v>
      </c>
      <c r="R34" s="3">
        <v>6.8999999999999995</v>
      </c>
      <c r="S34" s="3">
        <v>26.300000000000004</v>
      </c>
      <c r="T34" s="3">
        <v>3.8</v>
      </c>
      <c r="U34" s="3">
        <v>7.3999999999999995</v>
      </c>
      <c r="V34" s="3">
        <v>0</v>
      </c>
    </row>
    <row r="35" spans="1:23" ht="15">
      <c r="A35" s="39">
        <v>2008</v>
      </c>
      <c r="B35" s="3">
        <v>0</v>
      </c>
      <c r="C35" s="3">
        <v>52.5</v>
      </c>
      <c r="D35" s="3">
        <v>16.100000000000001</v>
      </c>
      <c r="E35" s="3">
        <v>27.000000000000004</v>
      </c>
      <c r="F35" s="3">
        <v>50</v>
      </c>
      <c r="G35" s="3">
        <v>20.100000000000001</v>
      </c>
      <c r="H35" s="3">
        <v>53.5</v>
      </c>
      <c r="I35" s="3">
        <v>47.20000000000001</v>
      </c>
      <c r="J35" s="3">
        <v>71.400000000000006</v>
      </c>
      <c r="K35" s="3">
        <v>37.900000000000006</v>
      </c>
      <c r="L35" s="3">
        <v>10</v>
      </c>
      <c r="M35" s="3">
        <v>81.100000000000009</v>
      </c>
      <c r="N35" s="3">
        <v>47.399999999999991</v>
      </c>
      <c r="O35" s="3">
        <v>7.3999999999999995</v>
      </c>
      <c r="P35" s="3">
        <v>2.7</v>
      </c>
      <c r="Q35" s="3">
        <v>0.8</v>
      </c>
      <c r="R35" s="3">
        <v>4.9000000000000004</v>
      </c>
      <c r="S35" s="3">
        <v>4</v>
      </c>
      <c r="T35" s="3">
        <v>0</v>
      </c>
      <c r="U35" s="3">
        <v>1.8</v>
      </c>
      <c r="V35" s="3">
        <v>0</v>
      </c>
    </row>
    <row r="36" spans="1:23" ht="15">
      <c r="A36" s="39">
        <v>2009</v>
      </c>
      <c r="B36" s="3">
        <v>9</v>
      </c>
      <c r="C36" s="3">
        <v>12.8</v>
      </c>
      <c r="D36" s="3">
        <v>22.800000000000004</v>
      </c>
      <c r="E36" s="3">
        <v>61.29999999999999</v>
      </c>
      <c r="F36" s="3">
        <v>48.399999999999991</v>
      </c>
      <c r="G36" s="3">
        <v>66</v>
      </c>
      <c r="H36" s="3">
        <v>39.600000000000009</v>
      </c>
      <c r="I36" s="3">
        <v>31.4</v>
      </c>
      <c r="J36" s="3">
        <v>17.899999999999999</v>
      </c>
      <c r="K36" s="3">
        <v>31</v>
      </c>
      <c r="L36" s="3">
        <v>62.4</v>
      </c>
      <c r="M36" s="3">
        <v>35.499999999999993</v>
      </c>
      <c r="N36" s="3">
        <v>13.2</v>
      </c>
      <c r="O36" s="3">
        <v>59.8</v>
      </c>
      <c r="P36" s="3">
        <v>16.799999999999997</v>
      </c>
      <c r="Q36" s="3">
        <v>18.600000000000001</v>
      </c>
      <c r="R36" s="3">
        <v>18.7</v>
      </c>
      <c r="S36" s="3">
        <v>3.4</v>
      </c>
      <c r="T36" s="3">
        <v>4.8</v>
      </c>
      <c r="U36" s="3">
        <v>0</v>
      </c>
      <c r="V36" s="3">
        <v>0</v>
      </c>
    </row>
    <row r="37" spans="1:23" ht="15">
      <c r="A37" s="39">
        <v>2010</v>
      </c>
      <c r="B37" s="3">
        <v>6.3</v>
      </c>
      <c r="C37" s="3">
        <v>46.2</v>
      </c>
      <c r="D37" s="3">
        <v>41.900000000000006</v>
      </c>
      <c r="E37" s="3">
        <v>19.899999999999999</v>
      </c>
      <c r="F37" s="3">
        <v>47.70000000000001</v>
      </c>
      <c r="G37" s="3">
        <v>49.900000000000006</v>
      </c>
      <c r="H37" s="3">
        <v>40.300000000000004</v>
      </c>
      <c r="I37" s="3">
        <v>52.499999999999993</v>
      </c>
      <c r="J37" s="3">
        <v>100</v>
      </c>
      <c r="K37" s="3">
        <v>41.4</v>
      </c>
      <c r="L37" s="3">
        <v>17.399999999999999</v>
      </c>
      <c r="M37" s="3">
        <v>67.100000000000009</v>
      </c>
      <c r="N37" s="3">
        <v>17.399999999999999</v>
      </c>
      <c r="O37" s="3">
        <v>24.5</v>
      </c>
      <c r="P37" s="3">
        <v>45.8</v>
      </c>
      <c r="Q37" s="3">
        <v>43.1</v>
      </c>
      <c r="R37" s="3">
        <v>22.8</v>
      </c>
      <c r="S37" s="3">
        <v>1.5</v>
      </c>
      <c r="T37" s="3">
        <v>0.2</v>
      </c>
      <c r="U37" s="3">
        <v>2.9</v>
      </c>
      <c r="V37" s="3">
        <v>12.100000000000001</v>
      </c>
    </row>
    <row r="38" spans="1:23" ht="15">
      <c r="A38" s="39">
        <v>2011</v>
      </c>
      <c r="B38" s="3">
        <v>5.4</v>
      </c>
      <c r="C38" s="3">
        <v>7.4999999999999991</v>
      </c>
      <c r="D38" s="3">
        <v>17.399999999999999</v>
      </c>
      <c r="E38" s="3">
        <v>21.7</v>
      </c>
      <c r="F38" s="3">
        <v>7.4</v>
      </c>
      <c r="G38" s="3">
        <v>38.200000000000003</v>
      </c>
      <c r="H38" s="3">
        <v>17.899999999999999</v>
      </c>
      <c r="I38" s="3">
        <v>13.5</v>
      </c>
      <c r="J38" s="3">
        <v>41.5</v>
      </c>
      <c r="K38" s="3">
        <v>41.8</v>
      </c>
      <c r="L38" s="3">
        <v>57.9</v>
      </c>
      <c r="M38" s="3">
        <v>65.599999999999994</v>
      </c>
      <c r="N38" s="3">
        <v>51</v>
      </c>
      <c r="O38" s="3">
        <v>32.899999999999991</v>
      </c>
      <c r="P38" s="3">
        <v>38.800000000000004</v>
      </c>
      <c r="Q38" s="3">
        <v>36.1</v>
      </c>
      <c r="R38" s="3">
        <v>39.000000000000007</v>
      </c>
      <c r="S38" s="3">
        <v>1.5</v>
      </c>
      <c r="T38" s="3">
        <v>9.6</v>
      </c>
      <c r="U38" s="3">
        <v>0</v>
      </c>
      <c r="V38" s="3">
        <v>3</v>
      </c>
    </row>
    <row r="39" spans="1:23" ht="15.75" thickBot="1">
      <c r="A39" s="40">
        <v>2012</v>
      </c>
      <c r="B39" s="41">
        <v>0</v>
      </c>
      <c r="C39" s="41">
        <v>0</v>
      </c>
      <c r="D39" s="41">
        <v>0</v>
      </c>
      <c r="E39" s="41">
        <v>11.299999999999999</v>
      </c>
      <c r="F39" s="41">
        <v>63.500000000000014</v>
      </c>
      <c r="G39" s="41">
        <v>62.500000000000007</v>
      </c>
      <c r="H39" s="41">
        <v>83.3</v>
      </c>
      <c r="I39" s="41">
        <v>5.7000000000000011</v>
      </c>
      <c r="J39" s="41">
        <v>54.9</v>
      </c>
      <c r="K39" s="41">
        <v>30.200000000000003</v>
      </c>
      <c r="L39" s="41">
        <v>72.3</v>
      </c>
      <c r="M39" s="41">
        <v>52.5</v>
      </c>
      <c r="N39" s="41">
        <v>73.8</v>
      </c>
      <c r="O39" s="41">
        <v>10.799999999999999</v>
      </c>
      <c r="P39" s="41">
        <v>68.8</v>
      </c>
      <c r="Q39" s="41">
        <v>45.2</v>
      </c>
      <c r="R39" s="41">
        <v>41.9</v>
      </c>
      <c r="S39" s="41">
        <v>5.2000000000000011</v>
      </c>
      <c r="T39" s="41">
        <v>7.6000000000000005</v>
      </c>
      <c r="U39" s="41">
        <v>0</v>
      </c>
      <c r="V39" s="41">
        <v>0</v>
      </c>
    </row>
    <row r="40" spans="1:23" ht="15">
      <c r="B40" s="42">
        <f>+CORREL($B$3:$B$18,B24:B39)</f>
        <v>0.13034057194319001</v>
      </c>
      <c r="C40" s="42">
        <f t="shared" ref="C40:V40" si="1">+CORREL($B$3:$B$18,C24:C39)</f>
        <v>5.3857271488481885E-2</v>
      </c>
      <c r="D40" s="42">
        <f t="shared" si="1"/>
        <v>0.31724632638304806</v>
      </c>
      <c r="E40" s="42">
        <f t="shared" si="1"/>
        <v>-6.3772668648736652E-2</v>
      </c>
      <c r="F40" s="42">
        <f t="shared" si="1"/>
        <v>0.19058861450688033</v>
      </c>
      <c r="G40" s="42">
        <f t="shared" si="1"/>
        <v>0.11385221759753632</v>
      </c>
      <c r="H40" s="42">
        <f t="shared" si="1"/>
        <v>-1.5134233836384139E-2</v>
      </c>
      <c r="I40" s="42">
        <f>+CORREL(B3:B18,I24:I39)</f>
        <v>-0.10833144078912448</v>
      </c>
      <c r="J40" s="42">
        <f t="shared" si="1"/>
        <v>-0.15816347878947637</v>
      </c>
      <c r="K40" s="42">
        <f t="shared" si="1"/>
        <v>0.11475487314340846</v>
      </c>
      <c r="L40" s="42">
        <f t="shared" si="1"/>
        <v>-0.37504235886263876</v>
      </c>
      <c r="M40" s="42">
        <f t="shared" si="1"/>
        <v>-0.22732027963958565</v>
      </c>
      <c r="N40" s="42">
        <f t="shared" si="1"/>
        <v>-7.9971858936776996E-2</v>
      </c>
      <c r="O40" s="42">
        <f t="shared" si="1"/>
        <v>6.7347730531160485E-2</v>
      </c>
      <c r="P40" s="42">
        <f t="shared" si="1"/>
        <v>0.39629167078061256</v>
      </c>
      <c r="Q40" s="42">
        <f t="shared" si="1"/>
        <v>0.47914585395983084</v>
      </c>
      <c r="R40" s="42">
        <f t="shared" si="1"/>
        <v>0.47079714048576632</v>
      </c>
      <c r="S40" s="42">
        <f t="shared" si="1"/>
        <v>0.19915574773318137</v>
      </c>
      <c r="T40" s="42">
        <f t="shared" si="1"/>
        <v>8.0465621431634909E-2</v>
      </c>
      <c r="U40" s="42">
        <f t="shared" si="1"/>
        <v>-4.7871585141164859E-2</v>
      </c>
      <c r="V40" s="42">
        <f t="shared" si="1"/>
        <v>0.39136478722220519</v>
      </c>
      <c r="W40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Precipitaciones</vt:lpstr>
      <vt:lpstr>Rendimientos</vt:lpstr>
      <vt:lpstr>Análisis de Precipitaciones</vt:lpstr>
      <vt:lpstr>Análisis ZONA D</vt:lpstr>
      <vt:lpstr>Correlacion Zona D</vt:lpstr>
    </vt:vector>
  </TitlesOfParts>
  <Company>FADQ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Boudreau</dc:creator>
  <cp:lastModifiedBy>jortorr2</cp:lastModifiedBy>
  <cp:lastPrinted>2012-08-15T20:18:55Z</cp:lastPrinted>
  <dcterms:created xsi:type="dcterms:W3CDTF">2012-08-15T18:20:33Z</dcterms:created>
  <dcterms:modified xsi:type="dcterms:W3CDTF">2013-08-09T22:56:28Z</dcterms:modified>
</cp:coreProperties>
</file>